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720" windowHeight="7320" activeTab="2"/>
  </bookViews>
  <sheets>
    <sheet name="qtr inc stmt" sheetId="1" r:id="rId1"/>
    <sheet name="qtr consol BS" sheetId="2" r:id="rId2"/>
    <sheet name="qtr financial" sheetId="3" r:id="rId3"/>
  </sheets>
  <definedNames>
    <definedName name="_xlnm.Print_Area" localSheetId="2">'qtr financial'!$A$1:$H$222</definedName>
    <definedName name="_xlnm.Print_Area" localSheetId="0">'qtr inc stmt'!$A$1:$H$57</definedName>
    <definedName name="_xlnm.Print_Titles" localSheetId="2">'qtr financial'!$1:$10</definedName>
  </definedNames>
  <calcPr fullCalcOnLoad="1"/>
</workbook>
</file>

<file path=xl/sharedStrings.xml><?xml version="1.0" encoding="utf-8"?>
<sst xmlns="http://schemas.openxmlformats.org/spreadsheetml/2006/main" count="360" uniqueCount="223">
  <si>
    <t>(Incorporated in Malaysia)</t>
  </si>
  <si>
    <t>QUARTERLY REPORT</t>
  </si>
  <si>
    <t>The figures have not been audited</t>
  </si>
  <si>
    <t>CONSOLIDATED INCOME STATEMENT</t>
  </si>
  <si>
    <t>INDIVIDUAL PERIOD</t>
  </si>
  <si>
    <t>CUMULATIVE PERIOD</t>
  </si>
  <si>
    <t>Current year quarter</t>
  </si>
  <si>
    <t>Preceding year corresponding quarter</t>
  </si>
  <si>
    <t>-</t>
  </si>
  <si>
    <t>RM'000</t>
  </si>
  <si>
    <t>(a)</t>
  </si>
  <si>
    <t>Turnover</t>
  </si>
  <si>
    <t>(b)</t>
  </si>
  <si>
    <t>Investment income</t>
  </si>
  <si>
    <t>(c)</t>
  </si>
  <si>
    <t>Other income including</t>
  </si>
  <si>
    <t>interest income</t>
  </si>
  <si>
    <t>Operating profit/(loss) before</t>
  </si>
  <si>
    <t>interest on borrowings, depreciation and amortisation, exceptional items, income tax, minority interests and extraordinary items</t>
  </si>
  <si>
    <t>(d)</t>
  </si>
  <si>
    <t>Exceptional items</t>
  </si>
  <si>
    <t>(e)</t>
  </si>
  <si>
    <t>Operating profit/(loss) after</t>
  </si>
  <si>
    <t>interest on borrowings, depreciation and amortisation and exceptional items but before income tax, minority interests and extraordinary items</t>
  </si>
  <si>
    <t>(f)</t>
  </si>
  <si>
    <t>Share in the results of</t>
  </si>
  <si>
    <t>associated companies</t>
  </si>
  <si>
    <t>(g)</t>
  </si>
  <si>
    <t>Profit/(Loss) before taxation,</t>
  </si>
  <si>
    <t>minority interests and extraordinary items</t>
  </si>
  <si>
    <t>(h)</t>
  </si>
  <si>
    <t>Taxation</t>
  </si>
  <si>
    <t>(i)</t>
  </si>
  <si>
    <t>Profit/(Loss) after taxation</t>
  </si>
  <si>
    <t>before deducting minority interests</t>
  </si>
  <si>
    <t>(ii)</t>
  </si>
  <si>
    <t>(j)</t>
  </si>
  <si>
    <t>attributable to members of the company</t>
  </si>
  <si>
    <t>(k)</t>
  </si>
  <si>
    <t>Extraordinary items</t>
  </si>
  <si>
    <t>(iii)</t>
  </si>
  <si>
    <t>(l)</t>
  </si>
  <si>
    <t>and extraordinary items attributable to members of the company</t>
  </si>
  <si>
    <t>Earnings per share based</t>
  </si>
  <si>
    <t>on 2(j) above after deducting any provision for preference dividends,</t>
  </si>
  <si>
    <t>if any :</t>
  </si>
  <si>
    <t>Net tangible assets per share (RM)</t>
  </si>
  <si>
    <t>Dividend per share (sen)</t>
  </si>
  <si>
    <t>Dividend description</t>
  </si>
  <si>
    <t>NOT APPLICABLE</t>
  </si>
  <si>
    <t>CONSOLIDATED BALANCE SHEET</t>
  </si>
  <si>
    <t>Current Assets</t>
  </si>
  <si>
    <t>Stocks</t>
  </si>
  <si>
    <t>Current Liabilities</t>
  </si>
  <si>
    <t>Finance lease and hire purchases liabilities</t>
  </si>
  <si>
    <t>Shareholders' Funds</t>
  </si>
  <si>
    <t>Minority Interests</t>
  </si>
  <si>
    <t>Deferred Taxation</t>
  </si>
  <si>
    <t>RM</t>
  </si>
  <si>
    <t>Accounting policies</t>
  </si>
  <si>
    <t>Exceptional item</t>
  </si>
  <si>
    <t>1999</t>
  </si>
  <si>
    <t>Extraordinary item</t>
  </si>
  <si>
    <t>Pre-acquisition profit/(losses)</t>
  </si>
  <si>
    <t>Profits on sales of investments/properties</t>
  </si>
  <si>
    <t>Quoted securities</t>
  </si>
  <si>
    <t>N/A</t>
  </si>
  <si>
    <t>Cost</t>
  </si>
  <si>
    <t>Market value</t>
  </si>
  <si>
    <t>Changes in composition of the Company</t>
  </si>
  <si>
    <t>Seasonality/cyclicality of operations</t>
  </si>
  <si>
    <t>Changes in debt and equity</t>
  </si>
  <si>
    <t>Borrowings and debt securities</t>
  </si>
  <si>
    <t>As at the end of the reporting period :</t>
  </si>
  <si>
    <t>Bank overdrafts - unsecured</t>
  </si>
  <si>
    <t>Other banking facilities - secured</t>
  </si>
  <si>
    <t>Other banking facilities - unsecured</t>
  </si>
  <si>
    <t>Term loan - secured</t>
  </si>
  <si>
    <t>Term loan - unsecured</t>
  </si>
  <si>
    <t>Interest in arrears</t>
  </si>
  <si>
    <t>Amount due within the next 12 months included under current liabilities</t>
  </si>
  <si>
    <t>Amount due after the next 12 months</t>
  </si>
  <si>
    <t>Nil</t>
  </si>
  <si>
    <t>Contingent liabilities</t>
  </si>
  <si>
    <t>Off balance sheet financial instruments</t>
  </si>
  <si>
    <t>Material litigation</t>
  </si>
  <si>
    <t>Profit/(loss) before taxation</t>
  </si>
  <si>
    <t>Total assets employed</t>
  </si>
  <si>
    <t>Comments on material changes in profit before taxation in current quarter with preceding quarter</t>
  </si>
  <si>
    <t>Review of performance</t>
  </si>
  <si>
    <t>Current year prospects</t>
  </si>
  <si>
    <t>Forecast</t>
  </si>
  <si>
    <t>Dividend</t>
  </si>
  <si>
    <t>By Order of the Board</t>
  </si>
  <si>
    <t>Foong Kai Ming</t>
  </si>
  <si>
    <t>Company Secretary</t>
  </si>
  <si>
    <t>Kuala Lumpur,</t>
  </si>
  <si>
    <t>As at end of current quarter</t>
  </si>
  <si>
    <t>As at preceding financial year end</t>
  </si>
  <si>
    <t>Interest on borrowings</t>
  </si>
  <si>
    <t>Depreciation and amortisation</t>
  </si>
  <si>
    <t>The same accounting policies and methods of computation are being followed in this quarterly report as compared with the most recent annual financial statements.</t>
  </si>
  <si>
    <t>As at</t>
  </si>
  <si>
    <t>Borrowings denominated in foreign currency</t>
  </si>
  <si>
    <t>Year 2000 ("Y2K") Readiness</t>
  </si>
  <si>
    <t>Current year to date</t>
  </si>
  <si>
    <t>Preceding year corresponding period</t>
  </si>
  <si>
    <t>Fixed Assets</t>
  </si>
  <si>
    <t>Land Held For Development</t>
  </si>
  <si>
    <t>Trade debtors</t>
  </si>
  <si>
    <t>Other debtors, deposits and prepayments</t>
  </si>
  <si>
    <t>Deposits with licensed banks</t>
  </si>
  <si>
    <t>Cash and bank balances</t>
  </si>
  <si>
    <t>Trade creditors</t>
  </si>
  <si>
    <t>Share capital</t>
  </si>
  <si>
    <t>Current quarter</t>
  </si>
  <si>
    <t>There was no extraordinary item for the financial period under review.</t>
  </si>
  <si>
    <t>There were no financial instruments with off balance sheet risks at the date of this report or entered after the end of this reporting period.</t>
  </si>
  <si>
    <t>Total outstanding lease payments and hire purchase installments net of unexpired term charges</t>
  </si>
  <si>
    <t>Preceding quarter</t>
  </si>
  <si>
    <t>Unaudited as at end of current quarter</t>
  </si>
  <si>
    <t>Audited as at preceding financial year end</t>
  </si>
  <si>
    <t>Corporate exercise</t>
  </si>
  <si>
    <t>FORMIS (MALAYSIA) BERHAD</t>
  </si>
  <si>
    <t>(formerly known as Orlando Holdings Berhad)</t>
  </si>
  <si>
    <t>Quarterly report on consolidated results for the 4th financial quarter ended 31st March 2000</t>
  </si>
  <si>
    <t>NOTES TO THE ACCOUNTS - 31 MARCH 2000</t>
  </si>
  <si>
    <t>2000</t>
  </si>
  <si>
    <t>Year Ending 31 March</t>
  </si>
  <si>
    <t>Corporate restructuring expenses</t>
  </si>
  <si>
    <t xml:space="preserve">- </t>
  </si>
  <si>
    <t>principal</t>
  </si>
  <si>
    <t>interest</t>
  </si>
  <si>
    <t>Current year taxation</t>
  </si>
  <si>
    <t>(Over)/under provision in prior year</t>
  </si>
  <si>
    <t>There was no pre-acquisition profit/(loss) for the current financial year to-date.</t>
  </si>
  <si>
    <t>The Group made an exceptional gain of RM4.143 million in the 2nd financial quarter from the disposal of Orlando Sdn Bhd, a wholly owned subsidiary company.</t>
  </si>
  <si>
    <t>Book value</t>
  </si>
  <si>
    <t>Investments in quoted securities as at end of this reporting period :</t>
  </si>
  <si>
    <t>Gain/(loss) on disposal of quoted securities</t>
  </si>
  <si>
    <t xml:space="preserve">Reduction of the issued and paid-up share capital of the Company from RM19,999,998 comprising 19,999,998 ordinary shares of RM1.00 each to RM9,999,999 comprising 9,999,999 ordinary shares of RM1.00 each by the cancellation of RM0.50 from every existing ordinary share of RM1.00 each and the consolidation of every 2 resultant ordinary shares of RM0.50 each into 1 new ordinary shares of RM1.00 each. The capital reduction gave rise to a credit of RM9,999,999 which was utilised to partially write off the Company's accumulated losses. </t>
  </si>
  <si>
    <t>Capitalisation of interest up to 31 December 1999 with a 50% waiver in respect of interest for the period from 16 October 1998 to 31 December 1999 amounting to RM3.147 million.</t>
  </si>
  <si>
    <t>Corporate guarantees given to banks in respect of</t>
  </si>
  <si>
    <t>Share of associated companies' results</t>
  </si>
  <si>
    <t>Preceding corresponding year 31 March 1999:</t>
  </si>
  <si>
    <t>Garment manufacturing and retailing</t>
  </si>
  <si>
    <t>Information technology services</t>
  </si>
  <si>
    <t>Actual</t>
  </si>
  <si>
    <t>Variance</t>
  </si>
  <si>
    <t>No dividend payment has been recommended for the financial year under review.</t>
  </si>
  <si>
    <t>The Group's comparative figures have been restated to incorporate the audited accounts of Formis Holdings Berhad for the year ended 31 March 1999 in accordance with the merger method of accounting. The period covered by the Group's comparative figures has also been changed to cover the year ended 31 March 1999 instead of as previously reported so as to enable proper comparison.</t>
  </si>
  <si>
    <t>Waiver under the debt restructuring agreement (see note 11)</t>
  </si>
  <si>
    <t>long term loans granted to subsidiary companies</t>
  </si>
  <si>
    <t>Segmental reporting</t>
  </si>
  <si>
    <t>By business segment</t>
  </si>
  <si>
    <t>Malaysia</t>
  </si>
  <si>
    <t>Indonesia</t>
  </si>
  <si>
    <t>By geographical location</t>
  </si>
  <si>
    <t>The vendors have confirmed that the Group's computer system is already "Y2K" ready. The expenses incurred were insignificant.</t>
  </si>
  <si>
    <t>Other Investments</t>
  </si>
  <si>
    <t>Associated Company</t>
  </si>
  <si>
    <t>Investment Property</t>
  </si>
  <si>
    <t>Goodwill less Reserve on Consolidation</t>
  </si>
  <si>
    <t>Other creditors, deposits and accruals</t>
  </si>
  <si>
    <t>Unappropriated profit</t>
  </si>
  <si>
    <t>3% Irredeemable Convertible Unsecured</t>
  </si>
  <si>
    <t>Loan Stocks 2000/2005</t>
  </si>
  <si>
    <t>Finance Lease and Hire Purchase Liabilities</t>
  </si>
  <si>
    <t>Term and bridging loans - Secured</t>
  </si>
  <si>
    <t>Net Tangible Asset Per Share</t>
  </si>
  <si>
    <t>OHB</t>
  </si>
  <si>
    <t>FHB</t>
  </si>
  <si>
    <t>incl divd inc.</t>
  </si>
  <si>
    <t>Minority interests</t>
  </si>
  <si>
    <t>Fully diluted (based on 116,097,928 ordinary shares - sen)</t>
  </si>
  <si>
    <t>Variations</t>
  </si>
  <si>
    <t>Comparative figures</t>
  </si>
  <si>
    <t>Under the Company’s rescue cum debt restructuring scheme, the changes in the debt and equity structure of the Company were as follows:</t>
  </si>
  <si>
    <t>Current</t>
  </si>
  <si>
    <t>Quarter</t>
  </si>
  <si>
    <t>Preceding</t>
  </si>
  <si>
    <t>Disposal of quoted securities</t>
  </si>
  <si>
    <t>The businesses of the Group were not materially affected by any seasonality or cyclicality during the financial year under review.</t>
  </si>
  <si>
    <t>Acquisition of the entire issued and paid up share capital of Formis Holdings Berhad for a total purchase consideration of RM105 million satisfied by way of issuing 104,900,000 new ordinary shares of RM1 each at par and RM100,000 nominal amount of ICULS at 100% of their nominal value.</t>
  </si>
  <si>
    <t>Conversion of an amount of RM17,553,604 of indebtedness into unsecured long term loan totaling RM17,553,604.</t>
  </si>
  <si>
    <t>Waiver of the remaining indebtedness amounting to RM10,876,789.</t>
  </si>
  <si>
    <t>29 May 2000</t>
  </si>
  <si>
    <t>15 mths</t>
  </si>
  <si>
    <t>1/99-3/99</t>
  </si>
  <si>
    <t>12 mths</t>
  </si>
  <si>
    <t>Net Current Asset</t>
  </si>
  <si>
    <t>Reserves</t>
  </si>
  <si>
    <t>Short term bank borrowings</t>
  </si>
  <si>
    <t>Long Term Bank Borrowings</t>
  </si>
  <si>
    <t>Transfer (from)/to deferred taxation</t>
  </si>
  <si>
    <t xml:space="preserve">     Merger deficit</t>
  </si>
  <si>
    <t xml:space="preserve">     Revaluation reserve</t>
  </si>
  <si>
    <t xml:space="preserve">     Other reserves</t>
  </si>
  <si>
    <t>Current year to date 31 March 2000:</t>
  </si>
  <si>
    <t>Profit after taxation and  after minority interest</t>
  </si>
  <si>
    <t>Under the Company’s rescue cum debt restructuring scheme which was completed on 17 March 2000, the changes in the composition of the Company were as follows:</t>
  </si>
  <si>
    <t xml:space="preserve">Reduction of the issued and paid-up share capital of the Company from RM19,999,998 comprising 19,999,998 ordinary shares of RM1.00 each to RM9,999,999 comprising 9,999,999 ordinary shares of RM1.00 each by the cancellation of RM0.50 from every existing ordinary share of RM1.00 each and the consolidation of every 2 resultant ordinary shares of RM0.50 each into 1 new ordinary shares of RM1.00 each. The capital reduction gave rise to a credit of RM9,999,999 which was utilised to partially reduce the Company's accumulated losses. </t>
  </si>
  <si>
    <t>Basic (based on 114,899,999 ordinary shares - sen)</t>
  </si>
  <si>
    <t>The Group expects the prospect and outlook for the financial year ending 31 March 2001 to be favourable in view of the economic growth in the information technology service industry. In addition to the banking and, financial and securities sectors, the Group is expected to expand its services to other industries such as healthcare, telecommunications as well as various government authorities.</t>
  </si>
  <si>
    <t>31-Mar-00</t>
  </si>
  <si>
    <t>31-Mar-99</t>
  </si>
  <si>
    <t>Purchase of quoted securities</t>
  </si>
  <si>
    <t>Long term bank borrowings</t>
  </si>
  <si>
    <t>The contingent liabilities of the Company at the date of this report is as follow :</t>
  </si>
  <si>
    <t>(The figures have not been audited)</t>
  </si>
  <si>
    <t>The disposal of Orlando Sdn Bhd had no effect on the net asset of the Company as the cost of investment had earlier been written down to RM1.00 in the Company's books. However, on a consolidated basis, an exceptional gain amounting to RM4.143 million in the 2nd financial quarter had arisen.</t>
  </si>
  <si>
    <t>Acquisition of the entire issued and paid up share capital of Formis Holdings Berhad for a total purchase consideration of RM105 million satisfied by way of issuing 104,900,000 new ordinary shares of RM1 each at par and RM100,000 nominal amount of Irredeemable Convertible Unsecured Loan Stocks 2000/2005 ("ICULS") at 100% of their nominal value.</t>
  </si>
  <si>
    <t>Conversion of an amount of RM29,049,601 of indebtedness into RM29,049,601 nominal amount of 3% ICULS issued by the Company at nominal value.</t>
  </si>
  <si>
    <t>Garment manufacturing and retailing*</t>
  </si>
  <si>
    <t>*</t>
  </si>
  <si>
    <t>The profit before taxation includes the exceptional gain of RM17 million recognised during the financial year.</t>
  </si>
  <si>
    <t>The profit before taxation of RM20.4 million in the current quarter was mainly due to exceptional gain of RM12.9 million recognised during the quarter and the consolidation of Formis Holdings Berhad results, under the merger accounting method, amounting to RM6.1 million upon completion of the rescue cum debt restructuring scheme on 17 March 2000.</t>
  </si>
  <si>
    <t xml:space="preserve">Under the merger accounting method, the Group's turnover for the current financial year under review decreased by 8 % compared to the preceding financial year. However, the Group registered a profit before taxation and after minority interest of RM30.3 million for the current financial year compared to a loss before taxation and after minority interest of RM9.7 million for the preceding financial year. This was mainly due to the losses incurred by Orlando Group of Companies amounting to RM24.2 million. Upon completion of the rescue cum debt restructuring scheme on 17 March 2000, the Group registered an exceptional gain amounting to RM17 million. In addition, Formis Holding Berhad recorded an increase in profit before taxation and after minority interest of RM16.7 million during the current financial year compared to RM12.9 million the  preceding financial year. </t>
  </si>
  <si>
    <t>Profit before taxation after minority interest guaranteed by the vendors of  Formis Holdings Berhad</t>
  </si>
  <si>
    <t>The variation from forecast profit after taxation and after minority interest of 11% is mainly due to efficiencies gained during the financial year under review.</t>
  </si>
  <si>
    <t>The Group had taken legal action against several companies for the recovery of debts in the normal course of business. In addition, the Company had taken legal action against a property development company for the refund of all monies (including interest) amounting to RM1.35 million in respect of non-delivery of a vacant possession. As at 31 March 2000, the Company has not recognised an amount of RM1.68 million being progress billing on the property in view of the litigation. These litigation cases are still in-progress.</t>
  </si>
  <si>
    <t>Other than the uncompleted proposed private placement and the proposed Employee Share Option Scheme which are part and parcel of the rescue cum debt restructuring scheme undertaken by the Company, there are no further corporate exercises at the date of this report.</t>
  </si>
  <si>
    <t>Bank overdrafts - secured</t>
  </si>
</sst>
</file>

<file path=xl/styles.xml><?xml version="1.0" encoding="utf-8"?>
<styleSheet xmlns="http://schemas.openxmlformats.org/spreadsheetml/2006/main">
  <numFmts count="2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_);\(0.00\)"/>
    <numFmt numFmtId="171" formatCode="mm/dd/yy"/>
    <numFmt numFmtId="172" formatCode="dd\-mmm\-yy"/>
    <numFmt numFmtId="173" formatCode="dd\-mmm\-yyyy"/>
    <numFmt numFmtId="174" formatCode="d\-mmm\-yyyy"/>
    <numFmt numFmtId="175" formatCode="#,##0.0_);[Red]\(#,##0.0\)"/>
  </numFmts>
  <fonts count="8">
    <font>
      <sz val="12"/>
      <name val="Arial"/>
      <family val="0"/>
    </font>
    <font>
      <b/>
      <sz val="10"/>
      <name val="Arial"/>
      <family val="0"/>
    </font>
    <font>
      <i/>
      <sz val="10"/>
      <name val="Arial"/>
      <family val="0"/>
    </font>
    <font>
      <b/>
      <i/>
      <sz val="10"/>
      <name val="Arial"/>
      <family val="0"/>
    </font>
    <font>
      <sz val="10"/>
      <name val="Arial"/>
      <family val="0"/>
    </font>
    <font>
      <u val="single"/>
      <sz val="12"/>
      <name val="Arial"/>
      <family val="0"/>
    </font>
    <font>
      <b/>
      <sz val="12"/>
      <name val="Arial"/>
      <family val="0"/>
    </font>
    <font>
      <b/>
      <u val="single"/>
      <sz val="12"/>
      <name val="Arial"/>
      <family val="0"/>
    </font>
  </fonts>
  <fills count="2">
    <fill>
      <patternFill/>
    </fill>
    <fill>
      <patternFill patternType="gray125"/>
    </fill>
  </fills>
  <borders count="37">
    <border>
      <left/>
      <right/>
      <top/>
      <bottom/>
      <diagonal/>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border>
    <border>
      <left style="thin"/>
      <right style="thin"/>
      <top style="thin"/>
      <bottom>
        <color indexed="63"/>
      </bottom>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double"/>
    </border>
    <border>
      <left>
        <color indexed="63"/>
      </left>
      <right>
        <color indexed="63"/>
      </right>
      <top style="thin"/>
      <bottom style="double"/>
    </border>
    <border>
      <left style="thin">
        <color indexed="8"/>
      </left>
      <right style="thin">
        <color indexed="8"/>
      </right>
      <top style="thin">
        <color indexed="8"/>
      </top>
      <bottom style="thin"/>
    </border>
    <border>
      <left style="thin">
        <color indexed="8"/>
      </left>
      <right>
        <color indexed="63"/>
      </right>
      <top style="thin"/>
      <bottom>
        <color indexed="63"/>
      </bottom>
    </border>
    <border>
      <left style="thin"/>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color indexed="8"/>
      </left>
      <right style="thin"/>
      <top>
        <color indexed="63"/>
      </top>
      <bottom style="thin"/>
    </border>
    <border>
      <left style="thin">
        <color indexed="8"/>
      </left>
      <right style="thin"/>
      <top style="thin"/>
      <bottom style="thin"/>
    </border>
    <border>
      <left>
        <color indexed="63"/>
      </left>
      <right style="thin"/>
      <top style="thin">
        <color indexed="8"/>
      </top>
      <bottom>
        <color indexed="63"/>
      </bottom>
    </border>
    <border>
      <left>
        <color indexed="63"/>
      </left>
      <right style="thin"/>
      <top>
        <color indexed="63"/>
      </top>
      <bottom>
        <color indexed="63"/>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style="thin"/>
      <top style="thin">
        <color indexed="8"/>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21">
    <xf numFmtId="0" fontId="0" fillId="0" borderId="0" xfId="0" applyAlignment="1">
      <alignment/>
    </xf>
    <xf numFmtId="0" fontId="0" fillId="0" borderId="0" xfId="0" applyNumberFormat="1" applyFont="1" applyAlignment="1">
      <alignment horizontal="centerContinuous"/>
    </xf>
    <xf numFmtId="3" fontId="0" fillId="0" borderId="0" xfId="0" applyNumberFormat="1" applyFont="1" applyAlignment="1">
      <alignment horizontal="centerContinuous"/>
    </xf>
    <xf numFmtId="0" fontId="4" fillId="0" borderId="0" xfId="0" applyNumberFormat="1" applyFont="1" applyAlignment="1">
      <alignment horizontal="centerContinuous"/>
    </xf>
    <xf numFmtId="0" fontId="5" fillId="0" borderId="0" xfId="0" applyNumberFormat="1" applyFont="1" applyAlignment="1">
      <alignment horizontal="centerContinuous"/>
    </xf>
    <xf numFmtId="0" fontId="0" fillId="0" borderId="0" xfId="0" applyFont="1" applyAlignment="1">
      <alignment horizontal="left"/>
    </xf>
    <xf numFmtId="3" fontId="0" fillId="0" borderId="0" xfId="0" applyNumberFormat="1" applyAlignment="1">
      <alignment/>
    </xf>
    <xf numFmtId="0" fontId="0" fillId="0" borderId="0" xfId="0" applyNumberFormat="1" applyFont="1" applyAlignment="1">
      <alignment horizontal="left" vertical="top" wrapText="1"/>
    </xf>
    <xf numFmtId="0" fontId="0" fillId="0" borderId="0" xfId="0" applyNumberFormat="1" applyFont="1" applyAlignment="1">
      <alignment horizontal="left" vertical="top"/>
    </xf>
    <xf numFmtId="0" fontId="0" fillId="0" borderId="0" xfId="0" applyNumberFormat="1" applyFont="1" applyAlignment="1">
      <alignment horizontal="centerContinuous" wrapText="1"/>
    </xf>
    <xf numFmtId="3" fontId="0" fillId="0" borderId="0" xfId="0" applyNumberFormat="1" applyFont="1" applyAlignment="1">
      <alignment horizontal="center"/>
    </xf>
    <xf numFmtId="0" fontId="0" fillId="0" borderId="0" xfId="0" applyNumberFormat="1" applyFont="1" applyAlignment="1">
      <alignment horizontal="left"/>
    </xf>
    <xf numFmtId="0" fontId="6" fillId="0" borderId="0" xfId="0" applyNumberFormat="1" applyFont="1" applyAlignment="1">
      <alignment/>
    </xf>
    <xf numFmtId="0" fontId="0" fillId="0" borderId="0" xfId="0" applyNumberFormat="1" applyFont="1" applyAlignment="1">
      <alignment/>
    </xf>
    <xf numFmtId="3" fontId="0" fillId="0" borderId="1" xfId="0" applyNumberFormat="1" applyAlignment="1">
      <alignment/>
    </xf>
    <xf numFmtId="0" fontId="7" fillId="0" borderId="0" xfId="0" applyNumberFormat="1" applyFont="1" applyAlignment="1">
      <alignment/>
    </xf>
    <xf numFmtId="3" fontId="5" fillId="0" borderId="0" xfId="0" applyNumberFormat="1" applyFont="1" applyAlignment="1">
      <alignment horizontal="centerContinuous"/>
    </xf>
    <xf numFmtId="3" fontId="5" fillId="0" borderId="0" xfId="0" applyNumberFormat="1" applyFont="1" applyAlignment="1">
      <alignment horizontal="center"/>
    </xf>
    <xf numFmtId="0" fontId="0" fillId="0" borderId="0" xfId="0" applyNumberFormat="1" applyFont="1" applyAlignment="1">
      <alignment horizontal="centerContinuous" vertical="top" wrapText="1"/>
    </xf>
    <xf numFmtId="3" fontId="0" fillId="0" borderId="0" xfId="0" applyNumberFormat="1" applyFont="1" applyAlignment="1">
      <alignment horizontal="centerContinuous" vertical="top" wrapText="1"/>
    </xf>
    <xf numFmtId="0" fontId="7" fillId="0" borderId="0" xfId="0" applyNumberFormat="1" applyFont="1" applyAlignment="1">
      <alignment vertical="top"/>
    </xf>
    <xf numFmtId="3" fontId="0" fillId="0" borderId="0" xfId="0" applyNumberFormat="1" applyFont="1" applyAlignment="1">
      <alignment horizontal="center" wrapText="1"/>
    </xf>
    <xf numFmtId="15" fontId="5" fillId="0" borderId="0" xfId="0" applyNumberFormat="1" applyFont="1" applyAlignment="1">
      <alignment horizontal="center"/>
    </xf>
    <xf numFmtId="3" fontId="0" fillId="0" borderId="0" xfId="0" applyNumberFormat="1" applyFont="1" applyAlignment="1">
      <alignment horizontal="right"/>
    </xf>
    <xf numFmtId="170" fontId="0" fillId="0" borderId="0" xfId="0" applyNumberFormat="1" applyFont="1" applyAlignment="1">
      <alignment horizontal="center"/>
    </xf>
    <xf numFmtId="170" fontId="0" fillId="0" borderId="0" xfId="0" applyNumberFormat="1" applyAlignment="1">
      <alignment/>
    </xf>
    <xf numFmtId="173" fontId="0" fillId="0" borderId="0" xfId="0" applyNumberFormat="1" applyFont="1" applyAlignment="1">
      <alignment horizontal="center"/>
    </xf>
    <xf numFmtId="37" fontId="0" fillId="0" borderId="0" xfId="0" applyNumberFormat="1" applyAlignment="1">
      <alignment/>
    </xf>
    <xf numFmtId="37" fontId="0" fillId="0" borderId="2" xfId="0" applyNumberFormat="1" applyAlignment="1">
      <alignment/>
    </xf>
    <xf numFmtId="37" fontId="0" fillId="0" borderId="1" xfId="0" applyNumberFormat="1" applyAlignment="1">
      <alignment/>
    </xf>
    <xf numFmtId="37" fontId="0" fillId="0" borderId="0" xfId="0" applyNumberFormat="1" applyFont="1" applyAlignment="1">
      <alignment horizontal="center"/>
    </xf>
    <xf numFmtId="38" fontId="0" fillId="0" borderId="2" xfId="0" applyNumberFormat="1" applyAlignment="1">
      <alignment/>
    </xf>
    <xf numFmtId="38" fontId="0" fillId="0" borderId="0" xfId="0" applyNumberFormat="1" applyAlignment="1">
      <alignment/>
    </xf>
    <xf numFmtId="0" fontId="0" fillId="0" borderId="0" xfId="0" applyNumberFormat="1" applyFont="1" applyBorder="1" applyAlignment="1">
      <alignment horizontal="left"/>
    </xf>
    <xf numFmtId="0" fontId="0" fillId="0" borderId="0" xfId="0" applyBorder="1" applyAlignment="1">
      <alignment/>
    </xf>
    <xf numFmtId="0" fontId="0" fillId="0" borderId="0" xfId="0" applyFont="1" applyBorder="1" applyAlignment="1">
      <alignment horizontal="left"/>
    </xf>
    <xf numFmtId="0" fontId="0" fillId="0" borderId="0" xfId="0" applyNumberFormat="1" applyBorder="1" applyAlignment="1">
      <alignment/>
    </xf>
    <xf numFmtId="40" fontId="0" fillId="0" borderId="0" xfId="0" applyNumberFormat="1" applyFont="1" applyBorder="1" applyAlignment="1">
      <alignment horizontal="centerContinuous"/>
    </xf>
    <xf numFmtId="38" fontId="0" fillId="0" borderId="1" xfId="0" applyNumberFormat="1" applyAlignment="1">
      <alignment/>
    </xf>
    <xf numFmtId="38" fontId="0" fillId="0" borderId="0" xfId="0" applyNumberFormat="1" applyFont="1" applyAlignment="1">
      <alignment horizontal="right"/>
    </xf>
    <xf numFmtId="38" fontId="0" fillId="0" borderId="2" xfId="0" applyNumberFormat="1" applyFont="1" applyAlignment="1">
      <alignment horizontal="right"/>
    </xf>
    <xf numFmtId="38" fontId="0" fillId="0" borderId="0" xfId="0" applyNumberFormat="1" applyFont="1" applyAlignment="1">
      <alignment horizontal="center"/>
    </xf>
    <xf numFmtId="0" fontId="5" fillId="0" borderId="0" xfId="0" applyFont="1" applyAlignment="1">
      <alignment/>
    </xf>
    <xf numFmtId="38" fontId="0" fillId="0" borderId="0" xfId="0" applyNumberFormat="1" applyBorder="1" applyAlignment="1">
      <alignment/>
    </xf>
    <xf numFmtId="38" fontId="0" fillId="0" borderId="3" xfId="0" applyNumberFormat="1" applyBorder="1" applyAlignment="1">
      <alignment/>
    </xf>
    <xf numFmtId="0" fontId="0" fillId="0" borderId="0" xfId="0" applyNumberFormat="1" applyAlignment="1">
      <alignment vertical="top"/>
    </xf>
    <xf numFmtId="0" fontId="0" fillId="0" borderId="0" xfId="0" applyNumberFormat="1" applyAlignment="1">
      <alignment/>
    </xf>
    <xf numFmtId="0" fontId="0" fillId="0" borderId="0" xfId="0" applyFont="1" applyAlignment="1" quotePrefix="1">
      <alignment/>
    </xf>
    <xf numFmtId="0" fontId="0" fillId="0" borderId="0" xfId="0" applyNumberFormat="1" applyAlignment="1">
      <alignment horizontal="centerContinuous"/>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3" xfId="0" applyNumberFormat="1" applyFont="1" applyBorder="1" applyAlignment="1">
      <alignment horizontal="left"/>
    </xf>
    <xf numFmtId="0" fontId="0" fillId="0" borderId="3" xfId="0" applyNumberFormat="1" applyBorder="1" applyAlignment="1">
      <alignment/>
    </xf>
    <xf numFmtId="0" fontId="0" fillId="0" borderId="4" xfId="0" applyNumberFormat="1" applyBorder="1" applyAlignment="1">
      <alignment/>
    </xf>
    <xf numFmtId="40" fontId="0" fillId="0" borderId="4" xfId="0" applyNumberFormat="1" applyBorder="1" applyAlignment="1">
      <alignment horizontal="centerContinuous"/>
    </xf>
    <xf numFmtId="40" fontId="0" fillId="0" borderId="3" xfId="0" applyNumberFormat="1" applyFont="1" applyBorder="1" applyAlignment="1">
      <alignment horizontal="centerContinuous"/>
    </xf>
    <xf numFmtId="40" fontId="0" fillId="0" borderId="5" xfId="0" applyNumberFormat="1" applyFont="1" applyBorder="1" applyAlignment="1">
      <alignment horizontal="centerContinuous"/>
    </xf>
    <xf numFmtId="0" fontId="0" fillId="0" borderId="6"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Border="1" applyAlignment="1">
      <alignment/>
    </xf>
    <xf numFmtId="0" fontId="0" fillId="0" borderId="5" xfId="0" applyBorder="1" applyAlignment="1">
      <alignment/>
    </xf>
    <xf numFmtId="40" fontId="0" fillId="0" borderId="9" xfId="0" applyNumberFormat="1" applyFont="1" applyBorder="1" applyAlignment="1">
      <alignment horizontal="centerContinuous"/>
    </xf>
    <xf numFmtId="0" fontId="0" fillId="0" borderId="10" xfId="0" applyFont="1" applyBorder="1" applyAlignment="1">
      <alignment horizontal="left"/>
    </xf>
    <xf numFmtId="0" fontId="0" fillId="0" borderId="11" xfId="0" applyNumberFormat="1" applyBorder="1" applyAlignment="1">
      <alignment/>
    </xf>
    <xf numFmtId="0" fontId="0" fillId="0" borderId="12" xfId="0" applyBorder="1" applyAlignment="1">
      <alignment/>
    </xf>
    <xf numFmtId="40" fontId="0" fillId="0" borderId="11" xfId="0" applyNumberFormat="1" applyBorder="1" applyAlignment="1">
      <alignment horizontal="centerContinuous"/>
    </xf>
    <xf numFmtId="40" fontId="0" fillId="0" borderId="12" xfId="0" applyNumberFormat="1" applyFont="1" applyBorder="1" applyAlignment="1">
      <alignment horizontal="centerContinuous"/>
    </xf>
    <xf numFmtId="40" fontId="0" fillId="0" borderId="11" xfId="0" applyNumberFormat="1" applyBorder="1" applyAlignment="1" quotePrefix="1">
      <alignment horizontal="centerContinuous"/>
    </xf>
    <xf numFmtId="0" fontId="0" fillId="0" borderId="3" xfId="0" applyNumberFormat="1" applyBorder="1" applyAlignment="1">
      <alignment horizontal="left"/>
    </xf>
    <xf numFmtId="0" fontId="0" fillId="0" borderId="13" xfId="0" applyNumberFormat="1" applyBorder="1" applyAlignment="1">
      <alignment/>
    </xf>
    <xf numFmtId="0" fontId="0" fillId="0" borderId="14" xfId="0" applyNumberFormat="1" applyFont="1" applyBorder="1" applyAlignment="1">
      <alignment/>
    </xf>
    <xf numFmtId="38" fontId="0" fillId="0" borderId="15" xfId="0" applyNumberFormat="1" applyBorder="1" applyAlignment="1">
      <alignment horizontal="center"/>
    </xf>
    <xf numFmtId="38" fontId="0" fillId="0" borderId="16" xfId="0" applyNumberFormat="1" applyBorder="1" applyAlignment="1">
      <alignment horizontal="center"/>
    </xf>
    <xf numFmtId="38" fontId="0" fillId="0" borderId="14" xfId="0" applyNumberFormat="1" applyBorder="1" applyAlignment="1">
      <alignment horizontal="center"/>
    </xf>
    <xf numFmtId="3" fontId="0" fillId="0" borderId="0" xfId="0" applyNumberFormat="1" applyAlignment="1">
      <alignment horizontal="center" wrapText="1"/>
    </xf>
    <xf numFmtId="3" fontId="0" fillId="0" borderId="0" xfId="0" applyNumberFormat="1" applyBorder="1" applyAlignment="1">
      <alignment/>
    </xf>
    <xf numFmtId="3" fontId="5" fillId="0" borderId="0" xfId="0" applyNumberFormat="1" applyFont="1" applyBorder="1" applyAlignment="1">
      <alignment horizontal="centerContinuous"/>
    </xf>
    <xf numFmtId="3" fontId="0" fillId="0" borderId="0" xfId="0" applyNumberFormat="1" applyFont="1" applyBorder="1" applyAlignment="1">
      <alignment horizontal="centerContinuous"/>
    </xf>
    <xf numFmtId="0" fontId="0" fillId="0" borderId="0" xfId="0" applyAlignment="1">
      <alignment horizontal="left" vertical="top"/>
    </xf>
    <xf numFmtId="3" fontId="0" fillId="0" borderId="0" xfId="0" applyNumberFormat="1" applyAlignment="1">
      <alignment horizontal="center"/>
    </xf>
    <xf numFmtId="0" fontId="0" fillId="0" borderId="0" xfId="0" applyAlignment="1">
      <alignment vertical="top"/>
    </xf>
    <xf numFmtId="0" fontId="0" fillId="0" borderId="0" xfId="0" applyAlignment="1">
      <alignment horizontal="center" vertical="top"/>
    </xf>
    <xf numFmtId="15" fontId="0" fillId="0" borderId="0" xfId="0" applyNumberFormat="1" applyAlignment="1">
      <alignment horizontal="center" vertical="top"/>
    </xf>
    <xf numFmtId="0" fontId="0" fillId="0" borderId="2" xfId="0" applyBorder="1" applyAlignment="1">
      <alignment/>
    </xf>
    <xf numFmtId="0" fontId="0" fillId="0" borderId="0" xfId="0" applyBorder="1" applyAlignment="1">
      <alignment/>
    </xf>
    <xf numFmtId="3" fontId="0" fillId="0" borderId="17" xfId="0" applyNumberFormat="1" applyFont="1" applyBorder="1" applyAlignment="1">
      <alignment horizontal="center" wrapText="1"/>
    </xf>
    <xf numFmtId="3" fontId="0" fillId="0" borderId="17" xfId="0" applyNumberFormat="1" applyBorder="1" applyAlignment="1">
      <alignment horizontal="center" wrapText="1"/>
    </xf>
    <xf numFmtId="15" fontId="0" fillId="0" borderId="18" xfId="0" applyNumberFormat="1" applyFont="1" applyBorder="1" applyAlignment="1">
      <alignment horizontal="center"/>
    </xf>
    <xf numFmtId="3" fontId="0" fillId="0" borderId="18" xfId="0" applyNumberFormat="1" applyFont="1" applyBorder="1" applyAlignment="1">
      <alignment horizontal="center"/>
    </xf>
    <xf numFmtId="0" fontId="0" fillId="0" borderId="17" xfId="0" applyBorder="1" applyAlignment="1">
      <alignment/>
    </xf>
    <xf numFmtId="0" fontId="0" fillId="0" borderId="18" xfId="0" applyNumberFormat="1" applyFont="1" applyBorder="1" applyAlignment="1">
      <alignment/>
    </xf>
    <xf numFmtId="0" fontId="0" fillId="0" borderId="18" xfId="0" applyNumberFormat="1" applyBorder="1" applyAlignment="1">
      <alignment/>
    </xf>
    <xf numFmtId="0" fontId="0" fillId="0" borderId="17" xfId="0" applyNumberFormat="1" applyFont="1" applyBorder="1" applyAlignment="1">
      <alignment/>
    </xf>
    <xf numFmtId="0" fontId="0" fillId="0" borderId="17" xfId="0" applyNumberFormat="1" applyBorder="1" applyAlignment="1">
      <alignment/>
    </xf>
    <xf numFmtId="38" fontId="0" fillId="0" borderId="17" xfId="0" applyNumberFormat="1" applyFont="1" applyBorder="1" applyAlignment="1">
      <alignment horizontal="center"/>
    </xf>
    <xf numFmtId="38" fontId="0" fillId="0" borderId="18" xfId="0" applyNumberFormat="1" applyBorder="1" applyAlignment="1">
      <alignment horizontal="center"/>
    </xf>
    <xf numFmtId="0" fontId="0" fillId="0" borderId="18" xfId="0" applyBorder="1" applyAlignment="1">
      <alignment/>
    </xf>
    <xf numFmtId="0" fontId="0" fillId="0" borderId="17" xfId="0" applyNumberFormat="1" applyFont="1" applyBorder="1" applyAlignment="1">
      <alignment horizontal="left"/>
    </xf>
    <xf numFmtId="0" fontId="0" fillId="0" borderId="0" xfId="0" applyNumberFormat="1" applyFont="1" applyBorder="1" applyAlignment="1">
      <alignment horizontal="left" vertical="top" wrapText="1"/>
    </xf>
    <xf numFmtId="38" fontId="0" fillId="0" borderId="17" xfId="0" applyNumberFormat="1" applyBorder="1" applyAlignment="1">
      <alignment horizontal="center"/>
    </xf>
    <xf numFmtId="38" fontId="0" fillId="0" borderId="18" xfId="0" applyNumberFormat="1" applyFont="1" applyBorder="1" applyAlignment="1">
      <alignment horizontal="center"/>
    </xf>
    <xf numFmtId="0" fontId="0" fillId="0" borderId="0" xfId="0" applyNumberFormat="1" applyFont="1" applyBorder="1" applyAlignment="1">
      <alignment horizontal="left" wrapText="1"/>
    </xf>
    <xf numFmtId="0" fontId="0" fillId="0" borderId="2" xfId="0" applyNumberFormat="1" applyFont="1" applyBorder="1" applyAlignment="1">
      <alignment horizontal="left"/>
    </xf>
    <xf numFmtId="0" fontId="0" fillId="0" borderId="2" xfId="0" applyNumberFormat="1" applyBorder="1" applyAlignment="1">
      <alignment/>
    </xf>
    <xf numFmtId="0" fontId="0" fillId="0" borderId="17" xfId="0" applyNumberFormat="1" applyFont="1" applyBorder="1" applyAlignment="1">
      <alignment vertical="top"/>
    </xf>
    <xf numFmtId="0" fontId="0" fillId="0" borderId="2" xfId="0" applyNumberFormat="1" applyBorder="1" applyAlignment="1">
      <alignment horizontal="left" wrapText="1"/>
    </xf>
    <xf numFmtId="40" fontId="0" fillId="0" borderId="17" xfId="0" applyNumberFormat="1" applyBorder="1" applyAlignment="1">
      <alignment horizontal="center"/>
    </xf>
    <xf numFmtId="40" fontId="0" fillId="0" borderId="17" xfId="0" applyNumberFormat="1" applyFont="1" applyBorder="1" applyAlignment="1">
      <alignment horizontal="center"/>
    </xf>
    <xf numFmtId="37" fontId="0" fillId="0" borderId="19" xfId="0" applyNumberFormat="1" applyBorder="1" applyAlignment="1">
      <alignment/>
    </xf>
    <xf numFmtId="37" fontId="0" fillId="0" borderId="20" xfId="0" applyNumberFormat="1" applyBorder="1" applyAlignment="1">
      <alignment/>
    </xf>
    <xf numFmtId="37" fontId="0" fillId="0" borderId="21" xfId="0" applyNumberFormat="1" applyBorder="1" applyAlignment="1">
      <alignment/>
    </xf>
    <xf numFmtId="37" fontId="0" fillId="0" borderId="3" xfId="0" applyNumberFormat="1" applyBorder="1" applyAlignment="1">
      <alignment/>
    </xf>
    <xf numFmtId="38" fontId="0" fillId="0" borderId="22" xfId="0" applyNumberFormat="1" applyBorder="1" applyAlignment="1">
      <alignment vertical="top"/>
    </xf>
    <xf numFmtId="172" fontId="0" fillId="0" borderId="0" xfId="0" applyNumberFormat="1" applyAlignment="1">
      <alignment horizontal="center" vertical="top" wrapText="1"/>
    </xf>
    <xf numFmtId="3" fontId="0" fillId="0" borderId="0" xfId="0" applyNumberFormat="1" applyAlignment="1">
      <alignment horizontal="center" vertical="top" wrapText="1"/>
    </xf>
    <xf numFmtId="0" fontId="5" fillId="0" borderId="0" xfId="0" applyNumberFormat="1" applyFont="1" applyAlignment="1">
      <alignment horizontal="centerContinuous"/>
    </xf>
    <xf numFmtId="0" fontId="0" fillId="0" borderId="0" xfId="0" applyAlignment="1">
      <alignment vertical="top" wrapText="1"/>
    </xf>
    <xf numFmtId="0" fontId="0" fillId="0" borderId="0" xfId="0" applyNumberFormat="1" applyFont="1" applyAlignment="1">
      <alignment/>
    </xf>
    <xf numFmtId="15" fontId="0" fillId="0" borderId="0" xfId="0" applyNumberFormat="1" applyAlignment="1">
      <alignment/>
    </xf>
    <xf numFmtId="40" fontId="0" fillId="0" borderId="17" xfId="0" applyNumberFormat="1" applyBorder="1" applyAlignment="1" quotePrefix="1">
      <alignment horizontal="center"/>
    </xf>
    <xf numFmtId="3" fontId="5" fillId="0" borderId="0" xfId="0" applyNumberFormat="1" applyFont="1" applyAlignment="1" quotePrefix="1">
      <alignment horizontal="center"/>
    </xf>
    <xf numFmtId="0" fontId="7" fillId="0" borderId="0" xfId="0" applyNumberFormat="1" applyFont="1" applyAlignment="1">
      <alignment/>
    </xf>
    <xf numFmtId="0" fontId="0" fillId="0" borderId="0" xfId="0" applyNumberFormat="1" applyFont="1" applyAlignment="1">
      <alignment horizontal="left"/>
    </xf>
    <xf numFmtId="0" fontId="0" fillId="0" borderId="0" xfId="0" applyFont="1" applyAlignment="1">
      <alignment/>
    </xf>
    <xf numFmtId="3" fontId="0" fillId="0" borderId="0" xfId="0" applyNumberFormat="1" applyFont="1" applyAlignment="1">
      <alignment/>
    </xf>
    <xf numFmtId="0" fontId="0" fillId="0" borderId="0" xfId="0" applyNumberFormat="1" applyFont="1" applyAlignment="1" quotePrefix="1">
      <alignment horizontal="center"/>
    </xf>
    <xf numFmtId="38" fontId="0" fillId="0" borderId="0" xfId="0" applyNumberFormat="1" applyFont="1" applyAlignment="1">
      <alignment horizontal="center"/>
    </xf>
    <xf numFmtId="38" fontId="0" fillId="0" borderId="0" xfId="0" applyNumberFormat="1" applyFont="1" applyAlignment="1" quotePrefix="1">
      <alignment horizontal="center"/>
    </xf>
    <xf numFmtId="38" fontId="5" fillId="0" borderId="0" xfId="0" applyNumberFormat="1" applyFont="1" applyAlignment="1">
      <alignment horizontal="centerContinuous"/>
    </xf>
    <xf numFmtId="38" fontId="0" fillId="0" borderId="0" xfId="0" applyNumberFormat="1" applyFont="1" applyAlignment="1">
      <alignment horizontal="centerContinuous"/>
    </xf>
    <xf numFmtId="38" fontId="0" fillId="0" borderId="23" xfId="0" applyNumberFormat="1" applyFont="1" applyBorder="1" applyAlignment="1">
      <alignment horizontal="center"/>
    </xf>
    <xf numFmtId="38" fontId="0" fillId="0" borderId="23" xfId="0" applyNumberFormat="1" applyFont="1" applyBorder="1" applyAlignment="1">
      <alignment horizontal="center"/>
    </xf>
    <xf numFmtId="3" fontId="0" fillId="0" borderId="0" xfId="0" applyNumberFormat="1" applyAlignment="1" quotePrefix="1">
      <alignment horizontal="center"/>
    </xf>
    <xf numFmtId="38" fontId="0" fillId="0" borderId="0" xfId="0" applyNumberFormat="1" applyAlignment="1" quotePrefix="1">
      <alignment horizontal="right"/>
    </xf>
    <xf numFmtId="0" fontId="0" fillId="0" borderId="0" xfId="0" applyFont="1" applyAlignment="1">
      <alignment/>
    </xf>
    <xf numFmtId="3" fontId="0" fillId="0" borderId="0" xfId="0" applyNumberFormat="1" applyFont="1" applyAlignment="1">
      <alignment/>
    </xf>
    <xf numFmtId="3" fontId="0" fillId="0" borderId="22" xfId="0" applyNumberFormat="1" applyFont="1" applyBorder="1" applyAlignment="1">
      <alignment horizontal="center"/>
    </xf>
    <xf numFmtId="3" fontId="0" fillId="0" borderId="22" xfId="0" applyNumberFormat="1" applyBorder="1" applyAlignment="1">
      <alignment horizontal="center"/>
    </xf>
    <xf numFmtId="3" fontId="0" fillId="0" borderId="22" xfId="0" applyNumberFormat="1" applyBorder="1" applyAlignment="1" quotePrefix="1">
      <alignment horizontal="center"/>
    </xf>
    <xf numFmtId="0" fontId="0" fillId="0" borderId="0" xfId="0" applyFont="1" applyAlignment="1">
      <alignment horizontal="left" vertical="top"/>
    </xf>
    <xf numFmtId="0" fontId="6" fillId="0" borderId="0" xfId="0" applyFont="1" applyAlignment="1">
      <alignment/>
    </xf>
    <xf numFmtId="38" fontId="0" fillId="0" borderId="19" xfId="0" applyNumberFormat="1" applyBorder="1" applyAlignment="1">
      <alignment horizontal="center"/>
    </xf>
    <xf numFmtId="38" fontId="0" fillId="0" borderId="2" xfId="0" applyNumberFormat="1" applyBorder="1" applyAlignment="1">
      <alignment horizontal="center"/>
    </xf>
    <xf numFmtId="38" fontId="0" fillId="0" borderId="0" xfId="0" applyNumberFormat="1" applyBorder="1" applyAlignment="1">
      <alignment horizontal="center"/>
    </xf>
    <xf numFmtId="38" fontId="0" fillId="0" borderId="17" xfId="0" applyNumberFormat="1" applyBorder="1" applyAlignment="1" quotePrefix="1">
      <alignment horizontal="center"/>
    </xf>
    <xf numFmtId="38" fontId="0" fillId="0" borderId="2" xfId="0" applyNumberFormat="1" applyBorder="1" applyAlignment="1" quotePrefix="1">
      <alignment horizontal="center"/>
    </xf>
    <xf numFmtId="0" fontId="0" fillId="0" borderId="24" xfId="0" applyBorder="1" applyAlignment="1">
      <alignment vertical="top"/>
    </xf>
    <xf numFmtId="0" fontId="0" fillId="0" borderId="2" xfId="0" applyNumberFormat="1" applyBorder="1" applyAlignment="1">
      <alignment horizontal="left" vertical="top" wrapText="1"/>
    </xf>
    <xf numFmtId="40" fontId="0" fillId="0" borderId="17" xfId="0" applyNumberFormat="1" applyBorder="1" applyAlignment="1">
      <alignment horizontal="center" vertical="top"/>
    </xf>
    <xf numFmtId="0" fontId="0" fillId="0" borderId="0" xfId="0" applyBorder="1" applyAlignment="1">
      <alignment vertical="top"/>
    </xf>
    <xf numFmtId="0" fontId="0" fillId="0" borderId="4" xfId="0" applyBorder="1" applyAlignment="1">
      <alignment/>
    </xf>
    <xf numFmtId="3" fontId="0" fillId="0" borderId="25" xfId="0" applyNumberFormat="1" applyFont="1" applyBorder="1" applyAlignment="1">
      <alignment horizontal="centerContinuous"/>
    </xf>
    <xf numFmtId="3" fontId="0" fillId="0" borderId="4" xfId="0" applyNumberFormat="1" applyFont="1" applyBorder="1" applyAlignment="1">
      <alignment horizontal="centerContinuous"/>
    </xf>
    <xf numFmtId="3" fontId="0" fillId="0" borderId="9" xfId="0" applyNumberFormat="1" applyFont="1" applyBorder="1" applyAlignment="1">
      <alignment horizontal="centerContinuous"/>
    </xf>
    <xf numFmtId="0" fontId="0" fillId="0" borderId="26" xfId="0" applyFont="1" applyBorder="1" applyAlignment="1">
      <alignment horizontal="left"/>
    </xf>
    <xf numFmtId="3" fontId="0" fillId="0" borderId="27" xfId="0" applyNumberFormat="1" applyBorder="1" applyAlignment="1">
      <alignment horizontal="center" wrapText="1"/>
    </xf>
    <xf numFmtId="3" fontId="0" fillId="0" borderId="28" xfId="0" applyNumberFormat="1" applyFont="1" applyBorder="1" applyAlignment="1">
      <alignment horizontal="center"/>
    </xf>
    <xf numFmtId="0" fontId="0" fillId="0" borderId="29" xfId="0" applyFont="1" applyBorder="1" applyAlignment="1">
      <alignment horizontal="left"/>
    </xf>
    <xf numFmtId="38" fontId="0" fillId="0" borderId="27" xfId="0" applyNumberFormat="1" applyBorder="1" applyAlignment="1">
      <alignment horizontal="center"/>
    </xf>
    <xf numFmtId="0" fontId="0" fillId="0" borderId="26" xfId="0" applyNumberFormat="1" applyFont="1" applyBorder="1" applyAlignment="1">
      <alignment horizontal="left"/>
    </xf>
    <xf numFmtId="38" fontId="0" fillId="0" borderId="30" xfId="0" applyNumberFormat="1" applyBorder="1" applyAlignment="1">
      <alignment horizontal="center"/>
    </xf>
    <xf numFmtId="38" fontId="0" fillId="0" borderId="28" xfId="0" applyNumberFormat="1" applyBorder="1" applyAlignment="1">
      <alignment horizontal="center"/>
    </xf>
    <xf numFmtId="0" fontId="0" fillId="0" borderId="29" xfId="0" applyNumberFormat="1" applyFont="1" applyBorder="1" applyAlignment="1">
      <alignment horizontal="left"/>
    </xf>
    <xf numFmtId="38" fontId="0" fillId="0" borderId="31" xfId="0" applyNumberFormat="1" applyBorder="1" applyAlignment="1">
      <alignment horizontal="center"/>
    </xf>
    <xf numFmtId="38" fontId="0" fillId="0" borderId="30" xfId="0" applyNumberFormat="1" applyBorder="1" applyAlignment="1" quotePrefix="1">
      <alignment horizontal="center"/>
    </xf>
    <xf numFmtId="38" fontId="0" fillId="0" borderId="14" xfId="0" applyNumberFormat="1" applyBorder="1" applyAlignment="1" quotePrefix="1">
      <alignment horizontal="center"/>
    </xf>
    <xf numFmtId="38" fontId="0" fillId="0" borderId="32" xfId="0" applyNumberFormat="1" applyBorder="1" applyAlignment="1">
      <alignment horizontal="center"/>
    </xf>
    <xf numFmtId="38" fontId="0" fillId="0" borderId="33" xfId="0" applyNumberFormat="1" applyBorder="1" applyAlignment="1">
      <alignment horizontal="center"/>
    </xf>
    <xf numFmtId="0" fontId="0" fillId="0" borderId="34" xfId="0" applyFont="1" applyBorder="1" applyAlignment="1">
      <alignment horizontal="left" vertical="top"/>
    </xf>
    <xf numFmtId="40" fontId="0" fillId="0" borderId="27" xfId="0" applyNumberFormat="1" applyBorder="1" applyAlignment="1">
      <alignment horizontal="center" vertical="top"/>
    </xf>
    <xf numFmtId="0" fontId="0" fillId="0" borderId="14" xfId="0" applyNumberFormat="1" applyFont="1" applyBorder="1" applyAlignment="1">
      <alignment horizontal="left"/>
    </xf>
    <xf numFmtId="40" fontId="0" fillId="0" borderId="27" xfId="0" applyNumberFormat="1" applyFont="1" applyBorder="1" applyAlignment="1">
      <alignment horizontal="center"/>
    </xf>
    <xf numFmtId="0" fontId="0" fillId="0" borderId="8" xfId="0" applyNumberFormat="1" applyFont="1" applyBorder="1" applyAlignment="1">
      <alignment horizontal="left"/>
    </xf>
    <xf numFmtId="0" fontId="0" fillId="0" borderId="13" xfId="0" applyBorder="1" applyAlignment="1">
      <alignment/>
    </xf>
    <xf numFmtId="40" fontId="0" fillId="0" borderId="35" xfId="0" applyNumberFormat="1" applyFont="1" applyBorder="1" applyAlignment="1">
      <alignment horizontal="centerContinuous"/>
    </xf>
    <xf numFmtId="40" fontId="0" fillId="0" borderId="13" xfId="0" applyNumberFormat="1" applyFont="1" applyBorder="1" applyAlignment="1">
      <alignment horizontal="centerContinuous"/>
    </xf>
    <xf numFmtId="40" fontId="0" fillId="0" borderId="36" xfId="0" applyNumberFormat="1" applyFont="1" applyBorder="1" applyAlignment="1">
      <alignment horizontal="centerContinuous"/>
    </xf>
    <xf numFmtId="175" fontId="0" fillId="0" borderId="17" xfId="0" applyNumberFormat="1" applyBorder="1" applyAlignment="1">
      <alignment horizontal="center"/>
    </xf>
    <xf numFmtId="175" fontId="0" fillId="0" borderId="17" xfId="0" applyNumberFormat="1" applyBorder="1" applyAlignment="1" quotePrefix="1">
      <alignment horizontal="center" vertical="top"/>
    </xf>
    <xf numFmtId="0" fontId="0" fillId="0" borderId="0" xfId="0" applyAlignment="1">
      <alignment horizontal="left"/>
    </xf>
    <xf numFmtId="38" fontId="0" fillId="0" borderId="22" xfId="0" applyNumberFormat="1" applyFont="1" applyBorder="1" applyAlignment="1">
      <alignment horizontal="right"/>
    </xf>
    <xf numFmtId="15" fontId="0" fillId="0" borderId="0" xfId="0" applyNumberFormat="1" applyAlignment="1" quotePrefix="1">
      <alignment horizontal="left"/>
    </xf>
    <xf numFmtId="175" fontId="0" fillId="0" borderId="27" xfId="0" applyNumberFormat="1" applyBorder="1" applyAlignment="1">
      <alignment horizontal="center"/>
    </xf>
    <xf numFmtId="0" fontId="0" fillId="0" borderId="0" xfId="0" applyAlignment="1" quotePrefix="1">
      <alignment/>
    </xf>
    <xf numFmtId="173" fontId="0" fillId="0" borderId="0" xfId="0" applyNumberFormat="1" applyAlignment="1">
      <alignment horizontal="center"/>
    </xf>
    <xf numFmtId="0" fontId="0" fillId="0" borderId="0" xfId="0" applyNumberFormat="1" applyFont="1" applyAlignment="1">
      <alignment horizontal="center"/>
    </xf>
    <xf numFmtId="0" fontId="0" fillId="0" borderId="0" xfId="0" applyFont="1" applyAlignment="1">
      <alignment horizontal="center"/>
    </xf>
    <xf numFmtId="15" fontId="0" fillId="0" borderId="18" xfId="0" applyNumberFormat="1" applyBorder="1" applyAlignment="1" quotePrefix="1">
      <alignment horizontal="center"/>
    </xf>
    <xf numFmtId="15" fontId="0" fillId="0" borderId="28" xfId="0" applyNumberFormat="1" applyBorder="1" applyAlignment="1" quotePrefix="1">
      <alignment horizontal="center"/>
    </xf>
    <xf numFmtId="39" fontId="0" fillId="0" borderId="0" xfId="0" applyNumberFormat="1" applyAlignment="1">
      <alignment horizontal="center"/>
    </xf>
    <xf numFmtId="38" fontId="0" fillId="0" borderId="0" xfId="0" applyNumberFormat="1" applyAlignment="1">
      <alignment horizontal="right"/>
    </xf>
    <xf numFmtId="38" fontId="0" fillId="0" borderId="2" xfId="0" applyNumberFormat="1" applyAlignment="1">
      <alignment horizontal="right"/>
    </xf>
    <xf numFmtId="38" fontId="0" fillId="0" borderId="1" xfId="0" applyNumberFormat="1" applyAlignment="1">
      <alignment horizontal="right"/>
    </xf>
    <xf numFmtId="38" fontId="0" fillId="0" borderId="0" xfId="0" applyNumberFormat="1" applyFont="1" applyAlignment="1">
      <alignment/>
    </xf>
    <xf numFmtId="38" fontId="0" fillId="0" borderId="2" xfId="0" applyNumberFormat="1" applyAlignment="1">
      <alignment/>
    </xf>
    <xf numFmtId="38" fontId="0" fillId="0" borderId="1" xfId="0" applyNumberFormat="1" applyAlignment="1">
      <alignment/>
    </xf>
    <xf numFmtId="38" fontId="0" fillId="0" borderId="0" xfId="0" applyNumberFormat="1" applyAlignment="1">
      <alignment/>
    </xf>
    <xf numFmtId="38" fontId="0" fillId="0" borderId="23" xfId="0" applyNumberFormat="1" applyBorder="1" applyAlignment="1">
      <alignment/>
    </xf>
    <xf numFmtId="0" fontId="0" fillId="0" borderId="0" xfId="0" applyNumberFormat="1" applyFont="1" applyAlignment="1">
      <alignment horizontal="centerContinuous"/>
    </xf>
    <xf numFmtId="0" fontId="0" fillId="0" borderId="11" xfId="0" applyNumberFormat="1" applyFont="1" applyBorder="1" applyAlignment="1">
      <alignment horizontal="left"/>
    </xf>
    <xf numFmtId="0" fontId="0" fillId="0" borderId="0" xfId="0" applyNumberFormat="1" applyFont="1" applyAlignment="1">
      <alignment vertical="top"/>
    </xf>
    <xf numFmtId="3" fontId="0" fillId="0" borderId="0" xfId="0" applyNumberFormat="1" applyAlignment="1" quotePrefix="1">
      <alignment/>
    </xf>
    <xf numFmtId="3" fontId="0" fillId="0" borderId="0" xfId="0" applyNumberFormat="1" applyAlignment="1">
      <alignment/>
    </xf>
    <xf numFmtId="40" fontId="0" fillId="0" borderId="4" xfId="0" applyNumberFormat="1" applyBorder="1" applyAlignment="1">
      <alignment horizontal="center" vertical="top" wrapText="1"/>
    </xf>
    <xf numFmtId="0" fontId="0" fillId="0" borderId="9" xfId="0"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0" xfId="0" applyNumberFormat="1" applyAlignment="1">
      <alignment horizontal="center"/>
    </xf>
    <xf numFmtId="0" fontId="4" fillId="0" borderId="0" xfId="0" applyNumberFormat="1" applyFont="1" applyAlignment="1">
      <alignment horizontal="center"/>
    </xf>
    <xf numFmtId="0" fontId="0" fillId="0" borderId="0" xfId="0"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alignment wrapText="1"/>
    </xf>
    <xf numFmtId="0" fontId="0" fillId="0" borderId="0" xfId="0" applyAlignment="1">
      <alignment wrapText="1"/>
    </xf>
    <xf numFmtId="0" fontId="0" fillId="0" borderId="0" xfId="0" applyAlignment="1">
      <alignment horizontal="center" vertical="top" wrapText="1"/>
    </xf>
    <xf numFmtId="0" fontId="0" fillId="0" borderId="0" xfId="0" applyNumberFormat="1" applyAlignment="1">
      <alignment vertical="top" wrapText="1"/>
    </xf>
    <xf numFmtId="0" fontId="0" fillId="0" borderId="0" xfId="0" applyNumberFormat="1" applyFont="1" applyAlignment="1">
      <alignment horizontal="left" vertical="top" wrapText="1"/>
    </xf>
    <xf numFmtId="0" fontId="0" fillId="0" borderId="0" xfId="0" applyAlignment="1">
      <alignment horizontal="center" wrapText="1"/>
    </xf>
    <xf numFmtId="0" fontId="0" fillId="0" borderId="0" xfId="0" applyFont="1" applyAlignment="1">
      <alignment horizontal="lef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7"/>
  <sheetViews>
    <sheetView showOutlineSymbols="0" zoomScale="75" zoomScaleNormal="75" workbookViewId="0" topLeftCell="A22">
      <selection activeCell="D61" sqref="D61"/>
    </sheetView>
  </sheetViews>
  <sheetFormatPr defaultColWidth="8.88671875" defaultRowHeight="15"/>
  <cols>
    <col min="1" max="1" width="4.6640625" style="5" customWidth="1"/>
    <col min="2" max="2" width="4.6640625" style="0" customWidth="1"/>
    <col min="3" max="3" width="3.6640625" style="0" customWidth="1"/>
    <col min="4" max="4" width="28.6640625" style="0" customWidth="1"/>
    <col min="5" max="7" width="12.6640625" style="6" customWidth="1"/>
    <col min="8" max="8" width="13.4453125" style="6" customWidth="1"/>
    <col min="9" max="16384" width="9.6640625" style="0" customWidth="1"/>
  </cols>
  <sheetData>
    <row r="1" spans="1:8" ht="15">
      <c r="A1" s="48" t="s">
        <v>123</v>
      </c>
      <c r="B1" s="1"/>
      <c r="C1" s="1"/>
      <c r="D1" s="1"/>
      <c r="E1" s="2"/>
      <c r="F1" s="2"/>
      <c r="G1" s="2"/>
      <c r="H1" s="2"/>
    </row>
    <row r="2" spans="1:8" ht="15">
      <c r="A2" s="48" t="s">
        <v>124</v>
      </c>
      <c r="B2" s="1"/>
      <c r="C2" s="1"/>
      <c r="D2" s="1"/>
      <c r="E2" s="2"/>
      <c r="F2" s="2"/>
      <c r="G2" s="2"/>
      <c r="H2" s="2"/>
    </row>
    <row r="3" spans="1:8" ht="15">
      <c r="A3" s="1" t="s">
        <v>0</v>
      </c>
      <c r="B3" s="1"/>
      <c r="C3" s="1"/>
      <c r="D3" s="1"/>
      <c r="E3" s="2"/>
      <c r="F3" s="2"/>
      <c r="G3" s="2"/>
      <c r="H3" s="2"/>
    </row>
    <row r="4" spans="1:8" ht="15">
      <c r="A4" s="1"/>
      <c r="B4" s="1"/>
      <c r="C4" s="1"/>
      <c r="D4" s="1"/>
      <c r="E4" s="2"/>
      <c r="F4" s="2"/>
      <c r="G4" s="2"/>
      <c r="H4" s="2"/>
    </row>
    <row r="5" spans="1:8" ht="15">
      <c r="A5" s="1" t="s">
        <v>1</v>
      </c>
      <c r="B5" s="1"/>
      <c r="C5" s="1"/>
      <c r="D5" s="1"/>
      <c r="E5" s="2"/>
      <c r="F5" s="2"/>
      <c r="G5" s="2"/>
      <c r="H5" s="2"/>
    </row>
    <row r="6" spans="1:8" ht="15">
      <c r="A6" s="1"/>
      <c r="B6" s="1"/>
      <c r="C6" s="1"/>
      <c r="D6" s="1"/>
      <c r="E6" s="2"/>
      <c r="F6" s="2"/>
      <c r="G6" s="2"/>
      <c r="H6" s="2"/>
    </row>
    <row r="7" spans="1:8" ht="15">
      <c r="A7" s="48" t="s">
        <v>125</v>
      </c>
      <c r="B7" s="1"/>
      <c r="C7" s="1"/>
      <c r="D7" s="1"/>
      <c r="E7" s="2"/>
      <c r="F7" s="2"/>
      <c r="G7" s="2"/>
      <c r="H7" s="2"/>
    </row>
    <row r="8" spans="1:8" ht="15">
      <c r="A8" s="199" t="s">
        <v>209</v>
      </c>
      <c r="B8" s="1"/>
      <c r="C8" s="1"/>
      <c r="D8" s="1"/>
      <c r="E8" s="2"/>
      <c r="F8" s="2"/>
      <c r="G8" s="2"/>
      <c r="H8" s="2"/>
    </row>
    <row r="9" spans="1:8" ht="15">
      <c r="A9" s="1"/>
      <c r="B9" s="1"/>
      <c r="C9" s="1"/>
      <c r="D9" s="1"/>
      <c r="E9" s="2"/>
      <c r="F9" s="2"/>
      <c r="G9" s="2"/>
      <c r="H9" s="2"/>
    </row>
    <row r="10" spans="1:8" ht="15">
      <c r="A10" s="4" t="s">
        <v>3</v>
      </c>
      <c r="B10" s="1"/>
      <c r="C10" s="1"/>
      <c r="D10" s="1"/>
      <c r="E10" s="2"/>
      <c r="F10" s="2"/>
      <c r="G10" s="2"/>
      <c r="H10" s="2"/>
    </row>
    <row r="13" spans="1:9" ht="15">
      <c r="A13" s="57"/>
      <c r="B13" s="151"/>
      <c r="C13" s="151"/>
      <c r="D13" s="151"/>
      <c r="E13" s="152" t="s">
        <v>4</v>
      </c>
      <c r="F13" s="153"/>
      <c r="G13" s="152" t="s">
        <v>5</v>
      </c>
      <c r="H13" s="154"/>
      <c r="I13" s="34"/>
    </row>
    <row r="14" spans="1:9" ht="57" customHeight="1">
      <c r="A14" s="155"/>
      <c r="B14" s="85"/>
      <c r="C14" s="85"/>
      <c r="D14" s="85"/>
      <c r="E14" s="86" t="s">
        <v>6</v>
      </c>
      <c r="F14" s="86" t="s">
        <v>7</v>
      </c>
      <c r="G14" s="87" t="s">
        <v>105</v>
      </c>
      <c r="H14" s="156" t="s">
        <v>106</v>
      </c>
      <c r="I14" s="34"/>
    </row>
    <row r="15" spans="1:9" ht="15">
      <c r="A15" s="155"/>
      <c r="B15" s="85"/>
      <c r="C15" s="85"/>
      <c r="D15" s="85"/>
      <c r="E15" s="188" t="s">
        <v>204</v>
      </c>
      <c r="F15" s="88"/>
      <c r="G15" s="188" t="s">
        <v>204</v>
      </c>
      <c r="H15" s="189" t="s">
        <v>205</v>
      </c>
      <c r="I15" s="34"/>
    </row>
    <row r="16" spans="1:9" ht="15">
      <c r="A16" s="155"/>
      <c r="B16" s="85"/>
      <c r="C16" s="85"/>
      <c r="D16" s="85"/>
      <c r="E16" s="89" t="s">
        <v>9</v>
      </c>
      <c r="F16" s="89" t="s">
        <v>9</v>
      </c>
      <c r="G16" s="89" t="s">
        <v>9</v>
      </c>
      <c r="H16" s="157" t="s">
        <v>9</v>
      </c>
      <c r="I16" s="34"/>
    </row>
    <row r="17" spans="1:9" ht="15">
      <c r="A17" s="158"/>
      <c r="B17" s="90"/>
      <c r="C17" s="90"/>
      <c r="D17" s="84"/>
      <c r="E17" s="100"/>
      <c r="F17" s="100"/>
      <c r="G17" s="100"/>
      <c r="H17" s="159"/>
      <c r="I17" s="34"/>
    </row>
    <row r="18" spans="1:9" ht="15">
      <c r="A18" s="160">
        <v>1</v>
      </c>
      <c r="B18" s="91" t="s">
        <v>10</v>
      </c>
      <c r="C18" s="92" t="s">
        <v>11</v>
      </c>
      <c r="D18" s="85"/>
      <c r="E18" s="96">
        <v>44028</v>
      </c>
      <c r="F18" s="72" t="s">
        <v>66</v>
      </c>
      <c r="G18" s="96">
        <v>130848</v>
      </c>
      <c r="H18" s="161">
        <v>142330</v>
      </c>
      <c r="I18" s="34"/>
    </row>
    <row r="19" spans="1:9" ht="15">
      <c r="A19" s="158"/>
      <c r="B19" s="93" t="s">
        <v>12</v>
      </c>
      <c r="C19" s="94" t="s">
        <v>13</v>
      </c>
      <c r="D19" s="84"/>
      <c r="E19" s="145">
        <v>6</v>
      </c>
      <c r="F19" s="96" t="s">
        <v>66</v>
      </c>
      <c r="G19" s="95">
        <v>106</v>
      </c>
      <c r="H19" s="162">
        <v>23</v>
      </c>
      <c r="I19" s="34"/>
    </row>
    <row r="20" spans="1:13" ht="15">
      <c r="A20" s="158"/>
      <c r="B20" s="93" t="s">
        <v>14</v>
      </c>
      <c r="C20" s="94" t="s">
        <v>15</v>
      </c>
      <c r="D20" s="84"/>
      <c r="E20" s="100"/>
      <c r="F20" s="100"/>
      <c r="G20" s="100"/>
      <c r="H20" s="159"/>
      <c r="I20" s="34"/>
      <c r="K20" t="s">
        <v>187</v>
      </c>
      <c r="L20" s="184" t="s">
        <v>188</v>
      </c>
      <c r="M20" t="s">
        <v>189</v>
      </c>
    </row>
    <row r="21" spans="1:13" ht="15">
      <c r="A21" s="155"/>
      <c r="B21" s="97"/>
      <c r="C21" s="97"/>
      <c r="D21" s="85" t="s">
        <v>16</v>
      </c>
      <c r="E21" s="96">
        <f>1280-6</f>
        <v>1274</v>
      </c>
      <c r="F21" s="72" t="s">
        <v>66</v>
      </c>
      <c r="G21" s="96">
        <f>2525-106</f>
        <v>2419</v>
      </c>
      <c r="H21" s="161">
        <f>-982+3172-23</f>
        <v>2167</v>
      </c>
      <c r="I21" s="34"/>
      <c r="J21" t="s">
        <v>170</v>
      </c>
      <c r="K21">
        <v>-847</v>
      </c>
      <c r="L21">
        <v>135</v>
      </c>
      <c r="M21">
        <f>K21-L21</f>
        <v>-982</v>
      </c>
    </row>
    <row r="22" spans="1:14" ht="15">
      <c r="A22" s="163">
        <v>2</v>
      </c>
      <c r="B22" s="93" t="s">
        <v>10</v>
      </c>
      <c r="C22" s="94" t="s">
        <v>17</v>
      </c>
      <c r="D22" s="84"/>
      <c r="E22" s="100">
        <f>E27-E26-E25-E24</f>
        <v>8795</v>
      </c>
      <c r="F22" s="96" t="s">
        <v>66</v>
      </c>
      <c r="G22" s="142">
        <f>G27-G26-G25-G24</f>
        <v>22779</v>
      </c>
      <c r="H22" s="159">
        <f>H27-H26-H25-H24</f>
        <v>11649</v>
      </c>
      <c r="I22" s="34"/>
      <c r="J22" t="s">
        <v>171</v>
      </c>
      <c r="M22">
        <v>3172</v>
      </c>
      <c r="N22" t="s">
        <v>172</v>
      </c>
    </row>
    <row r="23" spans="1:9" ht="76.5" customHeight="1">
      <c r="A23" s="155"/>
      <c r="B23" s="97"/>
      <c r="C23" s="97"/>
      <c r="D23" s="99" t="s">
        <v>18</v>
      </c>
      <c r="E23" s="96"/>
      <c r="F23" s="72"/>
      <c r="G23" s="96"/>
      <c r="H23" s="161"/>
      <c r="I23" s="34"/>
    </row>
    <row r="24" spans="1:9" ht="15">
      <c r="A24" s="158"/>
      <c r="B24" s="93" t="s">
        <v>12</v>
      </c>
      <c r="C24" s="94" t="s">
        <v>99</v>
      </c>
      <c r="D24" s="84"/>
      <c r="E24" s="100">
        <v>-334</v>
      </c>
      <c r="F24" s="72" t="s">
        <v>66</v>
      </c>
      <c r="G24" s="100">
        <v>-4278</v>
      </c>
      <c r="H24" s="161">
        <v>-9683</v>
      </c>
      <c r="I24" s="34"/>
    </row>
    <row r="25" spans="1:9" ht="15">
      <c r="A25" s="158"/>
      <c r="B25" s="93" t="s">
        <v>14</v>
      </c>
      <c r="C25" s="94" t="s">
        <v>100</v>
      </c>
      <c r="D25" s="84"/>
      <c r="E25" s="100">
        <v>-1211</v>
      </c>
      <c r="F25" s="72" t="s">
        <v>66</v>
      </c>
      <c r="G25" s="100">
        <v>-4558</v>
      </c>
      <c r="H25" s="161">
        <v>-4201</v>
      </c>
      <c r="I25" s="34"/>
    </row>
    <row r="26" spans="1:9" ht="15">
      <c r="A26" s="158"/>
      <c r="B26" s="93" t="s">
        <v>19</v>
      </c>
      <c r="C26" s="94" t="s">
        <v>20</v>
      </c>
      <c r="D26" s="84"/>
      <c r="E26" s="100">
        <v>12868</v>
      </c>
      <c r="F26" s="72" t="s">
        <v>66</v>
      </c>
      <c r="G26" s="100">
        <v>17011</v>
      </c>
      <c r="H26" s="161">
        <v>-5273</v>
      </c>
      <c r="I26" s="34"/>
    </row>
    <row r="27" spans="1:9" ht="15">
      <c r="A27" s="158"/>
      <c r="B27" s="93" t="s">
        <v>21</v>
      </c>
      <c r="C27" s="93" t="s">
        <v>22</v>
      </c>
      <c r="D27" s="84"/>
      <c r="E27" s="100">
        <v>20118</v>
      </c>
      <c r="F27" s="96" t="s">
        <v>66</v>
      </c>
      <c r="G27" s="100">
        <v>30954</v>
      </c>
      <c r="H27" s="162">
        <v>-7508</v>
      </c>
      <c r="I27" s="34"/>
    </row>
    <row r="28" spans="1:9" ht="75" customHeight="1">
      <c r="A28" s="155"/>
      <c r="B28" s="97"/>
      <c r="C28" s="97"/>
      <c r="D28" s="99" t="s">
        <v>23</v>
      </c>
      <c r="E28" s="96"/>
      <c r="F28" s="96"/>
      <c r="G28" s="96"/>
      <c r="H28" s="162"/>
      <c r="I28" s="34"/>
    </row>
    <row r="29" spans="1:9" ht="15">
      <c r="A29" s="158"/>
      <c r="B29" s="93" t="s">
        <v>24</v>
      </c>
      <c r="C29" s="94" t="s">
        <v>25</v>
      </c>
      <c r="D29" s="84"/>
      <c r="E29" s="100"/>
      <c r="F29" s="100"/>
      <c r="G29" s="100"/>
      <c r="H29" s="159"/>
      <c r="I29" s="34"/>
    </row>
    <row r="30" spans="1:9" ht="15">
      <c r="A30" s="155"/>
      <c r="B30" s="97"/>
      <c r="C30" s="97"/>
      <c r="D30" s="85" t="s">
        <v>26</v>
      </c>
      <c r="E30" s="101">
        <v>328</v>
      </c>
      <c r="F30" s="72" t="s">
        <v>66</v>
      </c>
      <c r="G30" s="101">
        <v>242</v>
      </c>
      <c r="H30" s="161">
        <v>-316</v>
      </c>
      <c r="I30" s="34"/>
    </row>
    <row r="31" spans="1:9" ht="15">
      <c r="A31" s="158"/>
      <c r="B31" s="93" t="s">
        <v>27</v>
      </c>
      <c r="C31" s="94" t="s">
        <v>28</v>
      </c>
      <c r="D31" s="84"/>
      <c r="E31" s="100">
        <f>E27+E30</f>
        <v>20446</v>
      </c>
      <c r="F31" s="96" t="s">
        <v>66</v>
      </c>
      <c r="G31" s="100">
        <f>G27+G30</f>
        <v>31196</v>
      </c>
      <c r="H31" s="159">
        <f>H27+H30</f>
        <v>-7824</v>
      </c>
      <c r="I31" s="34"/>
    </row>
    <row r="32" spans="1:9" ht="30">
      <c r="A32" s="155"/>
      <c r="B32" s="97"/>
      <c r="C32" s="97"/>
      <c r="D32" s="102" t="s">
        <v>29</v>
      </c>
      <c r="E32" s="96"/>
      <c r="F32" s="96"/>
      <c r="G32" s="96"/>
      <c r="H32" s="162"/>
      <c r="I32" s="34"/>
    </row>
    <row r="33" spans="1:9" ht="15">
      <c r="A33" s="158"/>
      <c r="B33" s="93" t="s">
        <v>30</v>
      </c>
      <c r="C33" s="94" t="s">
        <v>31</v>
      </c>
      <c r="D33" s="84"/>
      <c r="E33" s="95">
        <v>-4559</v>
      </c>
      <c r="F33" s="73" t="s">
        <v>66</v>
      </c>
      <c r="G33" s="95">
        <v>-4559</v>
      </c>
      <c r="H33" s="164">
        <v>412</v>
      </c>
      <c r="I33" s="34"/>
    </row>
    <row r="34" spans="1:9" ht="15">
      <c r="A34" s="158"/>
      <c r="B34" s="93" t="s">
        <v>32</v>
      </c>
      <c r="C34" s="93" t="s">
        <v>32</v>
      </c>
      <c r="D34" s="103" t="s">
        <v>33</v>
      </c>
      <c r="E34" s="100">
        <f>E31+E33</f>
        <v>15887</v>
      </c>
      <c r="F34" s="96" t="s">
        <v>66</v>
      </c>
      <c r="G34" s="100">
        <f>G31+G33</f>
        <v>26637</v>
      </c>
      <c r="H34" s="159">
        <f>H31+H33</f>
        <v>-7412</v>
      </c>
      <c r="I34" s="34"/>
    </row>
    <row r="35" spans="1:9" ht="15">
      <c r="A35" s="155"/>
      <c r="B35" s="97"/>
      <c r="C35" s="97"/>
      <c r="D35" s="102" t="s">
        <v>34</v>
      </c>
      <c r="E35" s="96"/>
      <c r="F35" s="72"/>
      <c r="G35" s="96"/>
      <c r="H35" s="161"/>
      <c r="I35" s="34"/>
    </row>
    <row r="36" spans="1:9" ht="15">
      <c r="A36" s="158"/>
      <c r="B36" s="90"/>
      <c r="C36" s="93" t="s">
        <v>35</v>
      </c>
      <c r="D36" s="104" t="s">
        <v>173</v>
      </c>
      <c r="E36" s="95">
        <v>749</v>
      </c>
      <c r="F36" s="72" t="s">
        <v>66</v>
      </c>
      <c r="G36" s="95">
        <v>-928</v>
      </c>
      <c r="H36" s="161">
        <v>-1858</v>
      </c>
      <c r="I36" s="34"/>
    </row>
    <row r="37" spans="1:9" ht="15">
      <c r="A37" s="158"/>
      <c r="B37" s="93" t="s">
        <v>36</v>
      </c>
      <c r="C37" s="98" t="s">
        <v>33</v>
      </c>
      <c r="D37" s="84"/>
      <c r="E37" s="100">
        <f>E34+E36</f>
        <v>16636</v>
      </c>
      <c r="F37" s="96" t="s">
        <v>66</v>
      </c>
      <c r="G37" s="100">
        <f>G34+G36</f>
        <v>25709</v>
      </c>
      <c r="H37" s="159">
        <f>H34+H36</f>
        <v>-9270</v>
      </c>
      <c r="I37" s="34"/>
    </row>
    <row r="38" spans="1:9" ht="30">
      <c r="A38" s="155"/>
      <c r="B38" s="97"/>
      <c r="C38" s="97"/>
      <c r="D38" s="102" t="s">
        <v>37</v>
      </c>
      <c r="E38" s="96"/>
      <c r="F38" s="72"/>
      <c r="G38" s="96"/>
      <c r="H38" s="161"/>
      <c r="I38" s="34"/>
    </row>
    <row r="39" spans="1:9" ht="15">
      <c r="A39" s="158"/>
      <c r="B39" s="93" t="s">
        <v>38</v>
      </c>
      <c r="C39" s="93" t="s">
        <v>32</v>
      </c>
      <c r="D39" s="104" t="s">
        <v>39</v>
      </c>
      <c r="E39" s="145" t="s">
        <v>8</v>
      </c>
      <c r="F39" s="72" t="s">
        <v>66</v>
      </c>
      <c r="G39" s="145" t="s">
        <v>8</v>
      </c>
      <c r="H39" s="165" t="s">
        <v>8</v>
      </c>
      <c r="I39" s="34"/>
    </row>
    <row r="40" spans="1:9" ht="15">
      <c r="A40" s="158"/>
      <c r="B40" s="90"/>
      <c r="C40" s="93" t="s">
        <v>35</v>
      </c>
      <c r="D40" s="104" t="s">
        <v>173</v>
      </c>
      <c r="E40" s="145" t="s">
        <v>8</v>
      </c>
      <c r="F40" s="73" t="s">
        <v>66</v>
      </c>
      <c r="G40" s="145" t="s">
        <v>8</v>
      </c>
      <c r="H40" s="165" t="s">
        <v>8</v>
      </c>
      <c r="I40" s="34"/>
    </row>
    <row r="41" spans="1:9" ht="15">
      <c r="A41" s="158"/>
      <c r="B41" s="90"/>
      <c r="C41" s="93" t="s">
        <v>40</v>
      </c>
      <c r="D41" s="104" t="s">
        <v>39</v>
      </c>
      <c r="E41" s="145" t="s">
        <v>8</v>
      </c>
      <c r="F41" s="74" t="s">
        <v>66</v>
      </c>
      <c r="G41" s="146" t="s">
        <v>8</v>
      </c>
      <c r="H41" s="166" t="s">
        <v>8</v>
      </c>
      <c r="I41" s="34"/>
    </row>
    <row r="42" spans="1:9" ht="30">
      <c r="A42" s="155"/>
      <c r="B42" s="97"/>
      <c r="C42" s="97"/>
      <c r="D42" s="102" t="s">
        <v>37</v>
      </c>
      <c r="E42" s="96"/>
      <c r="F42" s="72"/>
      <c r="G42" s="96"/>
      <c r="H42" s="161"/>
      <c r="I42" s="34"/>
    </row>
    <row r="43" spans="1:9" ht="15">
      <c r="A43" s="158"/>
      <c r="B43" s="93" t="s">
        <v>41</v>
      </c>
      <c r="C43" s="98" t="s">
        <v>33</v>
      </c>
      <c r="D43" s="84"/>
      <c r="E43" s="100">
        <f>SUM(E37:E42)</f>
        <v>16636</v>
      </c>
      <c r="F43" s="96" t="s">
        <v>66</v>
      </c>
      <c r="G43" s="100">
        <f>SUM(G37:G42)</f>
        <v>25709</v>
      </c>
      <c r="H43" s="159">
        <f>SUM(H37:H42)</f>
        <v>-9270</v>
      </c>
      <c r="I43" s="34"/>
    </row>
    <row r="44" spans="1:9" ht="30">
      <c r="A44" s="155"/>
      <c r="B44" s="97"/>
      <c r="C44" s="97"/>
      <c r="D44" s="102" t="s">
        <v>42</v>
      </c>
      <c r="E44" s="96"/>
      <c r="F44" s="96"/>
      <c r="G44" s="96"/>
      <c r="H44" s="162"/>
      <c r="I44" s="34"/>
    </row>
    <row r="45" spans="1:9" ht="15">
      <c r="A45" s="163">
        <v>3</v>
      </c>
      <c r="B45" s="93" t="s">
        <v>10</v>
      </c>
      <c r="C45" s="94" t="s">
        <v>43</v>
      </c>
      <c r="D45" s="84"/>
      <c r="E45" s="143"/>
      <c r="F45" s="143"/>
      <c r="G45" s="143"/>
      <c r="H45" s="167"/>
      <c r="I45" s="34"/>
    </row>
    <row r="46" spans="1:9" ht="30">
      <c r="A46" s="155"/>
      <c r="B46" s="97"/>
      <c r="C46" s="97"/>
      <c r="D46" s="99" t="s">
        <v>44</v>
      </c>
      <c r="E46" s="144"/>
      <c r="F46" s="144"/>
      <c r="G46" s="144"/>
      <c r="H46" s="168"/>
      <c r="I46" s="34"/>
    </row>
    <row r="47" spans="1:9" ht="15">
      <c r="A47" s="155"/>
      <c r="B47" s="97"/>
      <c r="C47" s="97"/>
      <c r="D47" s="85" t="s">
        <v>45</v>
      </c>
      <c r="E47" s="144"/>
      <c r="F47" s="144"/>
      <c r="G47" s="144"/>
      <c r="H47" s="168"/>
      <c r="I47" s="34"/>
    </row>
    <row r="48" spans="1:9" ht="30">
      <c r="A48" s="158"/>
      <c r="B48" s="90"/>
      <c r="C48" s="105" t="s">
        <v>32</v>
      </c>
      <c r="D48" s="106" t="s">
        <v>202</v>
      </c>
      <c r="E48" s="178">
        <f>E43/114900*100</f>
        <v>14.478677110530896</v>
      </c>
      <c r="F48" s="107" t="s">
        <v>66</v>
      </c>
      <c r="G48" s="178">
        <f>G43/114900*100</f>
        <v>22.375108790252394</v>
      </c>
      <c r="H48" s="183">
        <f>H43/114900*100</f>
        <v>-8.067885117493473</v>
      </c>
      <c r="I48" s="34"/>
    </row>
    <row r="49" spans="1:9" s="81" customFormat="1" ht="48.75" customHeight="1">
      <c r="A49" s="169"/>
      <c r="B49" s="147"/>
      <c r="C49" s="105" t="s">
        <v>35</v>
      </c>
      <c r="D49" s="148" t="s">
        <v>174</v>
      </c>
      <c r="E49" s="179">
        <v>14.3</v>
      </c>
      <c r="F49" s="149" t="s">
        <v>66</v>
      </c>
      <c r="G49" s="179">
        <v>22.2</v>
      </c>
      <c r="H49" s="170" t="s">
        <v>66</v>
      </c>
      <c r="I49" s="150"/>
    </row>
    <row r="50" spans="1:9" ht="15">
      <c r="A50" s="171">
        <v>4</v>
      </c>
      <c r="B50" s="71" t="s">
        <v>10</v>
      </c>
      <c r="C50" s="70" t="s">
        <v>47</v>
      </c>
      <c r="D50" s="84"/>
      <c r="E50" s="120" t="s">
        <v>8</v>
      </c>
      <c r="F50" s="108" t="s">
        <v>8</v>
      </c>
      <c r="G50" s="108" t="s">
        <v>8</v>
      </c>
      <c r="H50" s="172" t="s">
        <v>8</v>
      </c>
      <c r="I50" s="34"/>
    </row>
    <row r="51" spans="1:9" ht="15">
      <c r="A51" s="59"/>
      <c r="B51" s="173" t="s">
        <v>12</v>
      </c>
      <c r="C51" s="52" t="s">
        <v>48</v>
      </c>
      <c r="D51" s="174"/>
      <c r="E51" s="175" t="s">
        <v>49</v>
      </c>
      <c r="F51" s="176"/>
      <c r="G51" s="176"/>
      <c r="H51" s="177"/>
      <c r="I51" s="34"/>
    </row>
    <row r="52" spans="1:9" ht="15">
      <c r="A52" s="35"/>
      <c r="B52" s="200"/>
      <c r="C52" s="36"/>
      <c r="D52" s="34"/>
      <c r="E52" s="37"/>
      <c r="F52" s="37"/>
      <c r="G52" s="37"/>
      <c r="H52" s="37"/>
      <c r="I52" s="34"/>
    </row>
    <row r="53" spans="1:9" ht="15">
      <c r="A53" s="57"/>
      <c r="B53" s="33"/>
      <c r="C53" s="53"/>
      <c r="D53" s="60"/>
      <c r="E53" s="54" t="s">
        <v>97</v>
      </c>
      <c r="F53" s="62"/>
      <c r="G53" s="204" t="s">
        <v>98</v>
      </c>
      <c r="H53" s="205"/>
      <c r="I53" s="34"/>
    </row>
    <row r="54" spans="1:9" ht="15">
      <c r="A54" s="58"/>
      <c r="B54" s="51"/>
      <c r="C54" s="52"/>
      <c r="D54" s="61"/>
      <c r="E54" s="55"/>
      <c r="F54" s="56"/>
      <c r="G54" s="206"/>
      <c r="H54" s="207"/>
      <c r="I54" s="34"/>
    </row>
    <row r="55" spans="1:9" ht="15">
      <c r="A55" s="63">
        <v>5</v>
      </c>
      <c r="B55" s="69" t="s">
        <v>46</v>
      </c>
      <c r="C55" s="64"/>
      <c r="D55" s="65"/>
      <c r="E55" s="66">
        <f>'qtr consol BS'!E60</f>
        <v>0.5893211488250653</v>
      </c>
      <c r="F55" s="67"/>
      <c r="G55" s="68">
        <f>'qtr consol BS'!F60</f>
        <v>0.33168935148118495</v>
      </c>
      <c r="H55" s="67"/>
      <c r="I55" s="34"/>
    </row>
    <row r="56" spans="1:9" ht="15">
      <c r="A56" s="59"/>
      <c r="B56" s="51"/>
      <c r="C56" s="52"/>
      <c r="D56" s="61"/>
      <c r="E56" s="55"/>
      <c r="F56" s="56"/>
      <c r="G56" s="55"/>
      <c r="H56" s="56"/>
      <c r="I56" s="34"/>
    </row>
    <row r="57" spans="1:9" ht="14.25" customHeight="1">
      <c r="A57" s="35"/>
      <c r="B57" s="33"/>
      <c r="C57" s="36"/>
      <c r="D57" s="34"/>
      <c r="E57" s="37"/>
      <c r="F57" s="37"/>
      <c r="G57" s="37"/>
      <c r="H57" s="37"/>
      <c r="I57" s="34"/>
    </row>
  </sheetData>
  <mergeCells count="1">
    <mergeCell ref="G53:H54"/>
  </mergeCells>
  <printOptions horizontalCentered="1"/>
  <pageMargins left="0.8" right="0.5" top="0.5" bottom="0.5" header="0.5" footer="0.5"/>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showOutlineSymbols="0" zoomScale="87" zoomScaleNormal="87" workbookViewId="0" topLeftCell="A49">
      <selection activeCell="A62" sqref="A62:IV62"/>
    </sheetView>
  </sheetViews>
  <sheetFormatPr defaultColWidth="8.88671875" defaultRowHeight="15"/>
  <cols>
    <col min="1" max="1" width="4.6640625" style="5" customWidth="1"/>
    <col min="2" max="2" width="3.6640625" style="0" customWidth="1"/>
    <col min="3" max="3" width="40.6640625" style="0" customWidth="1"/>
    <col min="4" max="4" width="9.6640625" style="0" customWidth="1"/>
    <col min="5" max="6" width="12.6640625" style="6" customWidth="1"/>
    <col min="7" max="16384" width="9.6640625" style="0" customWidth="1"/>
  </cols>
  <sheetData>
    <row r="1" spans="1:6" ht="15">
      <c r="A1" s="48" t="s">
        <v>123</v>
      </c>
      <c r="B1" s="1"/>
      <c r="C1" s="1"/>
      <c r="D1" s="1"/>
      <c r="E1" s="2"/>
      <c r="F1" s="2"/>
    </row>
    <row r="2" spans="1:6" ht="15">
      <c r="A2" s="48" t="s">
        <v>124</v>
      </c>
      <c r="B2" s="1"/>
      <c r="C2" s="1"/>
      <c r="D2" s="1"/>
      <c r="E2" s="2"/>
      <c r="F2" s="2"/>
    </row>
    <row r="3" spans="1:6" ht="15">
      <c r="A3" s="1" t="s">
        <v>0</v>
      </c>
      <c r="B3" s="1"/>
      <c r="C3" s="1"/>
      <c r="D3" s="1"/>
      <c r="E3" s="2"/>
      <c r="F3" s="2"/>
    </row>
    <row r="4" spans="1:6" ht="15">
      <c r="A4" s="1"/>
      <c r="B4" s="1"/>
      <c r="C4" s="1"/>
      <c r="D4" s="1"/>
      <c r="E4" s="2"/>
      <c r="F4" s="2"/>
    </row>
    <row r="5" spans="1:8" ht="15">
      <c r="A5" s="208" t="s">
        <v>125</v>
      </c>
      <c r="B5" s="208"/>
      <c r="C5" s="208"/>
      <c r="D5" s="208"/>
      <c r="E5" s="208"/>
      <c r="F5" s="208"/>
      <c r="G5" s="2"/>
      <c r="H5" s="2"/>
    </row>
    <row r="6" spans="1:8" ht="15">
      <c r="A6" s="209"/>
      <c r="B6" s="209"/>
      <c r="C6" s="209"/>
      <c r="D6" s="209"/>
      <c r="E6" s="209"/>
      <c r="F6" s="209"/>
      <c r="G6" s="2"/>
      <c r="H6" s="2"/>
    </row>
    <row r="7" spans="1:8" ht="15">
      <c r="A7" s="3"/>
      <c r="B7" s="1"/>
      <c r="C7" s="1"/>
      <c r="D7" s="1"/>
      <c r="E7" s="2"/>
      <c r="F7" s="2"/>
      <c r="G7" s="2"/>
      <c r="H7" s="2"/>
    </row>
    <row r="8" spans="1:6" ht="15">
      <c r="A8" s="4" t="s">
        <v>50</v>
      </c>
      <c r="B8" s="1"/>
      <c r="C8" s="1"/>
      <c r="D8" s="1"/>
      <c r="E8" s="2"/>
      <c r="F8" s="2"/>
    </row>
    <row r="10" spans="5:6" ht="15">
      <c r="E10" s="10"/>
      <c r="F10" s="10"/>
    </row>
    <row r="11" spans="5:6" ht="60">
      <c r="E11" s="114" t="s">
        <v>120</v>
      </c>
      <c r="F11" s="115" t="s">
        <v>121</v>
      </c>
    </row>
    <row r="12" spans="5:6" ht="15">
      <c r="E12" s="185">
        <v>36616</v>
      </c>
      <c r="F12" s="26">
        <v>36250</v>
      </c>
    </row>
    <row r="13" spans="5:6" ht="15">
      <c r="E13" s="24" t="s">
        <v>9</v>
      </c>
      <c r="F13" s="24" t="s">
        <v>9</v>
      </c>
    </row>
    <row r="14" spans="5:6" ht="15">
      <c r="E14" s="25"/>
      <c r="F14" s="25"/>
    </row>
    <row r="15" spans="1:6" ht="15.75">
      <c r="A15" s="186">
        <v>1</v>
      </c>
      <c r="B15" s="12" t="s">
        <v>107</v>
      </c>
      <c r="E15" s="27">
        <v>34720</v>
      </c>
      <c r="F15" s="27">
        <v>35881</v>
      </c>
    </row>
    <row r="16" spans="1:6" ht="15.75">
      <c r="A16" s="186">
        <v>2</v>
      </c>
      <c r="B16" s="12" t="s">
        <v>108</v>
      </c>
      <c r="E16" s="27">
        <v>4236</v>
      </c>
      <c r="F16" s="27">
        <v>3995</v>
      </c>
    </row>
    <row r="17" spans="1:6" ht="15.75">
      <c r="A17" s="186">
        <v>3</v>
      </c>
      <c r="B17" s="12" t="s">
        <v>160</v>
      </c>
      <c r="E17" s="27">
        <v>96</v>
      </c>
      <c r="F17" s="27">
        <v>-146</v>
      </c>
    </row>
    <row r="18" spans="1:6" ht="15.75">
      <c r="A18" s="186">
        <v>4</v>
      </c>
      <c r="B18" s="12" t="s">
        <v>159</v>
      </c>
      <c r="E18" s="27">
        <v>5077</v>
      </c>
      <c r="F18" s="27">
        <v>4945</v>
      </c>
    </row>
    <row r="19" spans="1:6" ht="15.75">
      <c r="A19" s="186">
        <v>5</v>
      </c>
      <c r="B19" s="12" t="s">
        <v>161</v>
      </c>
      <c r="E19" s="27">
        <v>650</v>
      </c>
      <c r="F19" s="27">
        <v>650</v>
      </c>
    </row>
    <row r="20" spans="1:6" ht="15.75">
      <c r="A20" s="186">
        <v>6</v>
      </c>
      <c r="B20" s="12" t="s">
        <v>162</v>
      </c>
      <c r="E20" s="27">
        <f>18778-225</f>
        <v>18553</v>
      </c>
      <c r="F20" s="27">
        <v>18553</v>
      </c>
    </row>
    <row r="21" spans="1:6" ht="15.75">
      <c r="A21" s="186"/>
      <c r="B21" s="12"/>
      <c r="E21" s="27"/>
      <c r="F21" s="27"/>
    </row>
    <row r="22" spans="1:6" ht="15.75">
      <c r="A22" s="186">
        <v>7</v>
      </c>
      <c r="B22" s="12" t="s">
        <v>51</v>
      </c>
      <c r="E22" s="25"/>
      <c r="F22" s="25"/>
    </row>
    <row r="23" spans="1:6" ht="15">
      <c r="A23" s="187"/>
      <c r="C23" t="s">
        <v>52</v>
      </c>
      <c r="E23" s="109">
        <v>19204</v>
      </c>
      <c r="F23" s="109">
        <v>26542</v>
      </c>
    </row>
    <row r="24" spans="1:6" ht="15">
      <c r="A24" s="187"/>
      <c r="C24" t="s">
        <v>109</v>
      </c>
      <c r="E24" s="110">
        <v>35549</v>
      </c>
      <c r="F24" s="110">
        <v>33174</v>
      </c>
    </row>
    <row r="25" spans="1:6" ht="15">
      <c r="A25" s="187"/>
      <c r="C25" s="46" t="s">
        <v>110</v>
      </c>
      <c r="E25" s="110">
        <v>8818</v>
      </c>
      <c r="F25" s="110">
        <v>25709</v>
      </c>
    </row>
    <row r="26" spans="1:6" ht="15">
      <c r="A26" s="187"/>
      <c r="C26" s="46" t="s">
        <v>111</v>
      </c>
      <c r="E26" s="110">
        <v>55795</v>
      </c>
      <c r="F26" s="110">
        <v>31527</v>
      </c>
    </row>
    <row r="27" spans="1:6" ht="15">
      <c r="A27" s="187"/>
      <c r="C27" t="s">
        <v>112</v>
      </c>
      <c r="E27" s="110">
        <v>5545</v>
      </c>
      <c r="F27" s="110">
        <v>3947</v>
      </c>
    </row>
    <row r="28" spans="1:6" ht="15">
      <c r="A28" s="187"/>
      <c r="E28" s="109">
        <f>SUM(E23:E27)</f>
        <v>124911</v>
      </c>
      <c r="F28" s="109">
        <f>SUM(F23:F27)</f>
        <v>120899</v>
      </c>
    </row>
    <row r="29" spans="1:6" ht="15">
      <c r="A29" s="187"/>
      <c r="E29" s="109"/>
      <c r="F29" s="109"/>
    </row>
    <row r="30" spans="1:6" ht="15.75">
      <c r="A30" s="186">
        <v>8</v>
      </c>
      <c r="B30" s="12" t="s">
        <v>53</v>
      </c>
      <c r="E30" s="110"/>
      <c r="F30" s="110"/>
    </row>
    <row r="31" spans="1:6" ht="15">
      <c r="A31" s="187"/>
      <c r="C31" t="s">
        <v>113</v>
      </c>
      <c r="E31" s="110">
        <v>12840</v>
      </c>
      <c r="F31" s="110">
        <v>10545</v>
      </c>
    </row>
    <row r="32" spans="1:6" ht="15">
      <c r="A32" s="187"/>
      <c r="C32" t="s">
        <v>163</v>
      </c>
      <c r="E32" s="110">
        <v>16156</v>
      </c>
      <c r="F32" s="110">
        <v>17177</v>
      </c>
    </row>
    <row r="33" spans="1:6" ht="15">
      <c r="A33" s="187"/>
      <c r="C33" t="s">
        <v>54</v>
      </c>
      <c r="E33" s="110">
        <v>1044</v>
      </c>
      <c r="F33" s="110">
        <v>2390</v>
      </c>
    </row>
    <row r="34" spans="1:6" ht="15">
      <c r="A34" s="187"/>
      <c r="C34" s="46" t="s">
        <v>192</v>
      </c>
      <c r="E34" s="110">
        <v>10925</v>
      </c>
      <c r="F34" s="110">
        <v>80688</v>
      </c>
    </row>
    <row r="35" spans="1:6" ht="15">
      <c r="A35" s="187"/>
      <c r="C35" s="46" t="s">
        <v>31</v>
      </c>
      <c r="E35" s="110">
        <v>3746</v>
      </c>
      <c r="F35" s="110">
        <v>2178</v>
      </c>
    </row>
    <row r="36" spans="1:6" ht="15">
      <c r="A36" s="187"/>
      <c r="E36" s="111">
        <f>SUM(E31:E35)</f>
        <v>44711</v>
      </c>
      <c r="F36" s="111">
        <f>SUM(F31:F35)</f>
        <v>112978</v>
      </c>
    </row>
    <row r="37" spans="1:6" ht="15">
      <c r="A37" s="187"/>
      <c r="E37" s="28"/>
      <c r="F37" s="28"/>
    </row>
    <row r="38" spans="1:6" ht="15.75">
      <c r="A38" s="186">
        <v>9</v>
      </c>
      <c r="B38" s="12" t="s">
        <v>190</v>
      </c>
      <c r="E38" s="112">
        <f>E28-E36</f>
        <v>80200</v>
      </c>
      <c r="F38" s="112">
        <f>F28-F36</f>
        <v>7921</v>
      </c>
    </row>
    <row r="39" spans="1:6" ht="15.75" thickBot="1">
      <c r="A39" s="187"/>
      <c r="E39" s="27">
        <f>E38+E15+E16+E17+E18+E19+E20</f>
        <v>143532</v>
      </c>
      <c r="F39" s="27">
        <f>F38+F15+F16+F17+F18+F19+F20</f>
        <v>71799</v>
      </c>
    </row>
    <row r="40" spans="1:6" ht="15.75" thickTop="1">
      <c r="A40" s="187"/>
      <c r="E40" s="29"/>
      <c r="F40" s="29"/>
    </row>
    <row r="41" spans="1:6" ht="15">
      <c r="A41" s="186"/>
      <c r="E41" s="27"/>
      <c r="F41" s="27"/>
    </row>
    <row r="42" spans="1:6" ht="15.75">
      <c r="A42" s="186">
        <v>10</v>
      </c>
      <c r="B42" s="12" t="s">
        <v>55</v>
      </c>
      <c r="E42" s="27"/>
      <c r="F42" s="27"/>
    </row>
    <row r="43" spans="1:6" ht="15">
      <c r="A43" s="187"/>
      <c r="C43" t="s">
        <v>114</v>
      </c>
      <c r="E43" s="27">
        <v>114900</v>
      </c>
      <c r="F43" s="27">
        <v>124900</v>
      </c>
    </row>
    <row r="44" spans="1:6" ht="15">
      <c r="A44" s="187"/>
      <c r="C44" t="s">
        <v>191</v>
      </c>
      <c r="E44" s="27"/>
      <c r="F44" s="27"/>
    </row>
    <row r="45" spans="1:6" ht="15">
      <c r="A45" s="187"/>
      <c r="C45" t="s">
        <v>195</v>
      </c>
      <c r="E45" s="27">
        <v>-76710</v>
      </c>
      <c r="F45" s="27">
        <v>-77286</v>
      </c>
    </row>
    <row r="46" spans="1:6" ht="15">
      <c r="A46" s="187"/>
      <c r="C46" t="s">
        <v>196</v>
      </c>
      <c r="E46" s="27">
        <v>83</v>
      </c>
      <c r="F46" s="27">
        <v>83</v>
      </c>
    </row>
    <row r="47" spans="1:6" ht="15">
      <c r="A47" s="187"/>
      <c r="C47" t="s">
        <v>197</v>
      </c>
      <c r="E47" s="27">
        <v>398</v>
      </c>
      <c r="F47" s="27">
        <v>398</v>
      </c>
    </row>
    <row r="48" spans="1:6" ht="15">
      <c r="A48" s="187"/>
      <c r="C48" t="s">
        <v>164</v>
      </c>
      <c r="E48" s="27">
        <v>47595</v>
      </c>
      <c r="F48" s="27">
        <v>11886</v>
      </c>
    </row>
    <row r="49" spans="1:6" ht="15">
      <c r="A49" s="187"/>
      <c r="E49" s="28">
        <f>SUM(E43:E48)</f>
        <v>86266</v>
      </c>
      <c r="F49" s="28">
        <f>SUM(F43:F48)</f>
        <v>59981</v>
      </c>
    </row>
    <row r="50" spans="1:6" ht="15.75">
      <c r="A50" s="186">
        <v>11</v>
      </c>
      <c r="B50" s="12" t="s">
        <v>56</v>
      </c>
      <c r="E50" s="27">
        <v>8342</v>
      </c>
      <c r="F50" s="27">
        <v>7526</v>
      </c>
    </row>
    <row r="51" spans="1:6" ht="15.75">
      <c r="A51" s="186">
        <v>12</v>
      </c>
      <c r="B51" s="12" t="s">
        <v>165</v>
      </c>
      <c r="E51" s="27"/>
      <c r="F51" s="27"/>
    </row>
    <row r="52" spans="1:6" ht="15.75">
      <c r="A52" s="187"/>
      <c r="C52" s="141" t="s">
        <v>166</v>
      </c>
      <c r="E52" s="27">
        <v>29150</v>
      </c>
      <c r="F52" s="27">
        <v>100</v>
      </c>
    </row>
    <row r="53" spans="1:6" ht="15.75">
      <c r="A53" s="186">
        <v>13</v>
      </c>
      <c r="B53" s="12" t="s">
        <v>193</v>
      </c>
      <c r="C53" s="13"/>
      <c r="E53" s="27">
        <f>17554+600</f>
        <v>18154</v>
      </c>
      <c r="F53" s="27">
        <v>2768</v>
      </c>
    </row>
    <row r="54" spans="1:6" ht="15.75">
      <c r="A54" s="186">
        <v>14</v>
      </c>
      <c r="B54" s="12" t="s">
        <v>167</v>
      </c>
      <c r="C54" s="13"/>
      <c r="E54" s="27">
        <v>778</v>
      </c>
      <c r="F54" s="27">
        <v>966</v>
      </c>
    </row>
    <row r="55" spans="1:6" ht="15.75">
      <c r="A55" s="186">
        <v>15</v>
      </c>
      <c r="B55" s="12" t="s">
        <v>57</v>
      </c>
      <c r="E55" s="27">
        <v>842</v>
      </c>
      <c r="F55" s="27">
        <v>458</v>
      </c>
    </row>
    <row r="56" spans="5:6" ht="15.75" thickBot="1">
      <c r="E56" s="28">
        <f>SUM(E49:E55)</f>
        <v>143532</v>
      </c>
      <c r="F56" s="28">
        <f>SUM(F49:F55)</f>
        <v>71799</v>
      </c>
    </row>
    <row r="57" spans="5:6" ht="15">
      <c r="E57" s="29"/>
      <c r="F57" s="29"/>
    </row>
    <row r="58" spans="5:6" ht="15">
      <c r="E58" s="30" t="s">
        <v>58</v>
      </c>
      <c r="F58" s="30" t="s">
        <v>58</v>
      </c>
    </row>
    <row r="59" spans="5:6" ht="15">
      <c r="E59" s="30"/>
      <c r="F59" s="30"/>
    </row>
    <row r="60" spans="1:6" ht="15.75">
      <c r="A60" s="11"/>
      <c r="B60" s="12" t="s">
        <v>169</v>
      </c>
      <c r="E60" s="190">
        <f>(E49-E20)/E43</f>
        <v>0.5893211488250653</v>
      </c>
      <c r="F60" s="190">
        <f>(F49-F20)/F43</f>
        <v>0.33168935148118495</v>
      </c>
    </row>
    <row r="61" spans="5:6" ht="15">
      <c r="E61" s="27"/>
      <c r="F61" s="27"/>
    </row>
  </sheetData>
  <mergeCells count="2">
    <mergeCell ref="A5:F5"/>
    <mergeCell ref="A6:F6"/>
  </mergeCells>
  <printOptions horizontalCentered="1"/>
  <pageMargins left="0.8" right="0.5" top="0.5" bottom="0.5" header="0.5" footer="0.5"/>
  <pageSetup fitToHeight="1" fitToWidth="1" horizontalDpi="300" verticalDpi="300" orientation="portrait" paperSize="9" scale="72" r:id="rId1"/>
</worksheet>
</file>

<file path=xl/worksheets/sheet3.xml><?xml version="1.0" encoding="utf-8"?>
<worksheet xmlns="http://schemas.openxmlformats.org/spreadsheetml/2006/main" xmlns:r="http://schemas.openxmlformats.org/officeDocument/2006/relationships">
  <dimension ref="A1:H222"/>
  <sheetViews>
    <sheetView tabSelected="1" showOutlineSymbols="0" zoomScale="75" zoomScaleNormal="75" workbookViewId="0" topLeftCell="A82">
      <selection activeCell="C82" sqref="C82:H82"/>
    </sheetView>
  </sheetViews>
  <sheetFormatPr defaultColWidth="8.88671875" defaultRowHeight="15"/>
  <cols>
    <col min="1" max="1" width="4.6640625" style="5" customWidth="1"/>
    <col min="2" max="2" width="4.77734375" style="0" customWidth="1"/>
    <col min="3" max="3" width="4.6640625" style="0" customWidth="1"/>
    <col min="4" max="4" width="30.6640625" style="0" customWidth="1"/>
    <col min="5" max="5" width="9.6640625" style="0" customWidth="1"/>
    <col min="6" max="8" width="12.6640625" style="6" customWidth="1"/>
    <col min="9" max="16384" width="9.6640625" style="0" customWidth="1"/>
  </cols>
  <sheetData>
    <row r="1" spans="1:8" ht="15">
      <c r="A1" s="48" t="s">
        <v>123</v>
      </c>
      <c r="B1" s="1"/>
      <c r="C1" s="1"/>
      <c r="D1" s="1"/>
      <c r="E1" s="1"/>
      <c r="F1" s="2"/>
      <c r="G1" s="2"/>
      <c r="H1" s="2"/>
    </row>
    <row r="2" spans="1:8" ht="15">
      <c r="A2" s="48" t="s">
        <v>124</v>
      </c>
      <c r="B2" s="1"/>
      <c r="C2" s="1"/>
      <c r="D2" s="1"/>
      <c r="E2" s="1"/>
      <c r="F2" s="2"/>
      <c r="G2" s="2"/>
      <c r="H2" s="2"/>
    </row>
    <row r="3" spans="1:8" ht="15">
      <c r="A3" s="208" t="s">
        <v>0</v>
      </c>
      <c r="B3" s="208"/>
      <c r="C3" s="208"/>
      <c r="D3" s="208"/>
      <c r="E3" s="208"/>
      <c r="F3" s="208"/>
      <c r="G3" s="208"/>
      <c r="H3" s="208"/>
    </row>
    <row r="4" spans="1:8" ht="15">
      <c r="A4" s="1"/>
      <c r="B4" s="1"/>
      <c r="C4" s="1"/>
      <c r="D4" s="1"/>
      <c r="E4" s="1"/>
      <c r="F4" s="2"/>
      <c r="G4" s="2"/>
      <c r="H4" s="2"/>
    </row>
    <row r="5" spans="1:8" ht="15">
      <c r="A5" s="48" t="s">
        <v>125</v>
      </c>
      <c r="B5" s="1"/>
      <c r="C5" s="1"/>
      <c r="D5" s="1"/>
      <c r="E5" s="2"/>
      <c r="F5" s="2"/>
      <c r="G5" s="2"/>
      <c r="H5" s="2"/>
    </row>
    <row r="6" spans="1:8" ht="15">
      <c r="A6" s="3" t="s">
        <v>2</v>
      </c>
      <c r="B6" s="1"/>
      <c r="C6" s="1"/>
      <c r="D6" s="1"/>
      <c r="E6" s="2"/>
      <c r="F6" s="2"/>
      <c r="G6" s="2"/>
      <c r="H6" s="2"/>
    </row>
    <row r="7" spans="1:8" ht="15">
      <c r="A7" s="48"/>
      <c r="B7" s="1"/>
      <c r="C7" s="1"/>
      <c r="D7" s="1"/>
      <c r="E7" s="2"/>
      <c r="F7" s="2"/>
      <c r="G7" s="2"/>
      <c r="H7" s="2"/>
    </row>
    <row r="8" spans="1:8" ht="15">
      <c r="A8" s="116" t="s">
        <v>126</v>
      </c>
      <c r="B8" s="1"/>
      <c r="C8" s="1"/>
      <c r="D8" s="1"/>
      <c r="E8" s="1"/>
      <c r="F8" s="2"/>
      <c r="G8" s="2"/>
      <c r="H8" s="2"/>
    </row>
    <row r="9" spans="1:8" ht="15">
      <c r="A9" s="4"/>
      <c r="B9" s="1"/>
      <c r="C9" s="1"/>
      <c r="D9" s="1"/>
      <c r="E9" s="1"/>
      <c r="F9" s="2"/>
      <c r="G9" s="2"/>
      <c r="H9" s="2"/>
    </row>
    <row r="12" spans="1:2" ht="15.75">
      <c r="A12" s="11">
        <v>1</v>
      </c>
      <c r="B12" s="15" t="s">
        <v>59</v>
      </c>
    </row>
    <row r="13" spans="2:8" ht="15">
      <c r="B13" s="211" t="s">
        <v>101</v>
      </c>
      <c r="C13" s="212"/>
      <c r="D13" s="212"/>
      <c r="E13" s="212"/>
      <c r="F13" s="212"/>
      <c r="G13" s="212"/>
      <c r="H13" s="212"/>
    </row>
    <row r="14" spans="2:8" ht="15">
      <c r="B14" s="212"/>
      <c r="C14" s="212"/>
      <c r="D14" s="212"/>
      <c r="E14" s="212"/>
      <c r="F14" s="212"/>
      <c r="G14" s="212"/>
      <c r="H14" s="212"/>
    </row>
    <row r="16" spans="1:8" ht="15.75">
      <c r="A16" s="11">
        <v>2</v>
      </c>
      <c r="B16" s="15" t="s">
        <v>60</v>
      </c>
      <c r="G16" s="16"/>
      <c r="H16" s="2"/>
    </row>
    <row r="17" spans="1:8" ht="15.75">
      <c r="A17" s="11"/>
      <c r="B17" s="15"/>
      <c r="G17" s="17" t="s">
        <v>178</v>
      </c>
      <c r="H17" s="17" t="s">
        <v>180</v>
      </c>
    </row>
    <row r="18" spans="1:8" ht="15.75">
      <c r="A18" s="11"/>
      <c r="B18" s="15"/>
      <c r="G18" s="17" t="s">
        <v>179</v>
      </c>
      <c r="H18" s="17" t="s">
        <v>179</v>
      </c>
    </row>
    <row r="19" spans="1:8" ht="15.75">
      <c r="A19" s="11"/>
      <c r="B19" s="15"/>
      <c r="G19" s="10" t="s">
        <v>9</v>
      </c>
      <c r="H19" s="10" t="s">
        <v>9</v>
      </c>
    </row>
    <row r="20" spans="1:8" ht="15.75">
      <c r="A20" s="11"/>
      <c r="B20" s="15"/>
      <c r="G20" s="16"/>
      <c r="H20" s="2"/>
    </row>
    <row r="21" spans="1:8" s="124" customFormat="1" ht="15">
      <c r="A21" s="123"/>
      <c r="B21" s="118" t="s">
        <v>129</v>
      </c>
      <c r="F21" s="125"/>
      <c r="G21" s="127">
        <v>-1156</v>
      </c>
      <c r="H21" s="128" t="s">
        <v>8</v>
      </c>
    </row>
    <row r="22" spans="1:8" s="124" customFormat="1" ht="15">
      <c r="A22" s="123"/>
      <c r="B22" s="118" t="s">
        <v>151</v>
      </c>
      <c r="F22" s="125"/>
      <c r="G22" s="127"/>
      <c r="H22" s="127"/>
    </row>
    <row r="23" spans="1:8" s="124" customFormat="1" ht="15">
      <c r="A23" s="123"/>
      <c r="B23" s="126" t="s">
        <v>130</v>
      </c>
      <c r="C23" s="124" t="s">
        <v>131</v>
      </c>
      <c r="F23" s="125"/>
      <c r="G23" s="127">
        <v>10877</v>
      </c>
      <c r="H23" s="128" t="s">
        <v>8</v>
      </c>
    </row>
    <row r="24" spans="1:8" s="124" customFormat="1" ht="15">
      <c r="A24" s="123"/>
      <c r="B24" s="126" t="s">
        <v>130</v>
      </c>
      <c r="C24" s="124" t="s">
        <v>132</v>
      </c>
      <c r="F24" s="125"/>
      <c r="G24" s="127">
        <v>3147</v>
      </c>
      <c r="H24" s="128" t="s">
        <v>8</v>
      </c>
    </row>
    <row r="25" spans="1:8" ht="15.75">
      <c r="A25" s="11"/>
      <c r="B25" s="15"/>
      <c r="G25" s="129"/>
      <c r="H25" s="130"/>
    </row>
    <row r="26" spans="6:8" ht="15.75" thickBot="1">
      <c r="F26" s="16"/>
      <c r="G26" s="131">
        <f>SUM(G21:G25)</f>
        <v>12868</v>
      </c>
      <c r="H26" s="131">
        <f>SUM(H21:H25)</f>
        <v>0</v>
      </c>
    </row>
    <row r="27" spans="6:8" ht="15.75" thickTop="1">
      <c r="F27" s="10"/>
      <c r="G27" s="10"/>
      <c r="H27" s="10"/>
    </row>
    <row r="28" spans="1:2" ht="15.75">
      <c r="A28" s="11">
        <v>3</v>
      </c>
      <c r="B28" s="15" t="s">
        <v>62</v>
      </c>
    </row>
    <row r="29" ht="15">
      <c r="B29" s="46" t="s">
        <v>116</v>
      </c>
    </row>
    <row r="31" spans="1:8" ht="15.75">
      <c r="A31" s="11">
        <v>4</v>
      </c>
      <c r="B31" s="15" t="s">
        <v>31</v>
      </c>
      <c r="G31" s="77"/>
      <c r="H31" s="78"/>
    </row>
    <row r="32" spans="2:8" ht="15">
      <c r="B32" s="79"/>
      <c r="C32" s="79"/>
      <c r="D32" s="79"/>
      <c r="E32" s="79"/>
      <c r="F32" s="79"/>
      <c r="G32" s="16" t="s">
        <v>128</v>
      </c>
      <c r="H32" s="2"/>
    </row>
    <row r="33" spans="2:8" ht="15" customHeight="1">
      <c r="B33" s="79"/>
      <c r="C33" s="79"/>
      <c r="D33" s="79"/>
      <c r="E33" s="79"/>
      <c r="F33" s="79"/>
      <c r="G33" s="121" t="s">
        <v>127</v>
      </c>
      <c r="H33" s="121" t="s">
        <v>61</v>
      </c>
    </row>
    <row r="34" spans="2:8" ht="15">
      <c r="B34" s="79"/>
      <c r="C34" s="79"/>
      <c r="D34" s="79"/>
      <c r="E34" s="79"/>
      <c r="F34" s="79"/>
      <c r="G34" s="10" t="s">
        <v>9</v>
      </c>
      <c r="H34" s="10" t="s">
        <v>9</v>
      </c>
    </row>
    <row r="35" spans="2:8" ht="15">
      <c r="B35" s="79"/>
      <c r="C35" s="79"/>
      <c r="D35" s="79"/>
      <c r="E35" s="79"/>
      <c r="F35" s="79"/>
      <c r="G35" s="10"/>
      <c r="H35" s="10"/>
    </row>
    <row r="36" spans="2:8" ht="15">
      <c r="B36" s="79" t="s">
        <v>133</v>
      </c>
      <c r="C36" s="79"/>
      <c r="D36" s="79"/>
      <c r="E36" s="79"/>
      <c r="F36" s="79"/>
      <c r="G36" s="41">
        <v>4270</v>
      </c>
      <c r="H36" s="41">
        <v>22</v>
      </c>
    </row>
    <row r="37" spans="2:8" ht="15">
      <c r="B37" s="79" t="s">
        <v>134</v>
      </c>
      <c r="C37" s="79"/>
      <c r="D37" s="79"/>
      <c r="E37" s="79"/>
      <c r="F37" s="79"/>
      <c r="G37" s="41">
        <v>-95</v>
      </c>
      <c r="H37" s="41">
        <v>106</v>
      </c>
    </row>
    <row r="38" spans="2:8" ht="15">
      <c r="B38" s="79" t="s">
        <v>194</v>
      </c>
      <c r="C38" s="79"/>
      <c r="D38" s="79"/>
      <c r="E38" s="79"/>
      <c r="F38" s="79"/>
      <c r="G38" s="41">
        <v>384</v>
      </c>
      <c r="H38" s="41">
        <v>-540</v>
      </c>
    </row>
    <row r="39" spans="2:8" ht="15">
      <c r="B39" s="79"/>
      <c r="C39" s="79"/>
      <c r="D39" s="79"/>
      <c r="E39" s="79"/>
      <c r="F39" s="79"/>
      <c r="G39" s="41"/>
      <c r="H39" s="41"/>
    </row>
    <row r="40" spans="2:8" ht="15.75" thickBot="1">
      <c r="B40" s="79"/>
      <c r="C40" s="79"/>
      <c r="D40" s="79"/>
      <c r="E40" s="79"/>
      <c r="F40" s="79"/>
      <c r="G40" s="132">
        <f>SUM(G36:G39)</f>
        <v>4559</v>
      </c>
      <c r="H40" s="132">
        <f>SUM(H36:H39)</f>
        <v>-412</v>
      </c>
    </row>
    <row r="41" spans="2:8" ht="15.75" thickTop="1">
      <c r="B41" s="79"/>
      <c r="C41" s="79"/>
      <c r="D41" s="79"/>
      <c r="E41" s="79"/>
      <c r="F41" s="79"/>
      <c r="G41" s="10"/>
      <c r="H41" s="10"/>
    </row>
    <row r="42" spans="1:2" ht="15.75">
      <c r="A42" s="11">
        <v>5</v>
      </c>
      <c r="B42" s="15" t="s">
        <v>63</v>
      </c>
    </row>
    <row r="43" ht="15">
      <c r="B43" t="s">
        <v>135</v>
      </c>
    </row>
    <row r="45" spans="1:2" ht="15.75">
      <c r="A45" s="11">
        <v>6</v>
      </c>
      <c r="B45" s="15" t="s">
        <v>64</v>
      </c>
    </row>
    <row r="46" spans="2:8" ht="32.25" customHeight="1">
      <c r="B46" s="211" t="s">
        <v>136</v>
      </c>
      <c r="C46" s="213"/>
      <c r="D46" s="213"/>
      <c r="E46" s="213"/>
      <c r="F46" s="213"/>
      <c r="G46" s="213"/>
      <c r="H46" s="213"/>
    </row>
    <row r="48" spans="1:8" ht="15.75">
      <c r="A48" s="11">
        <v>7</v>
      </c>
      <c r="B48" s="15" t="s">
        <v>65</v>
      </c>
      <c r="H48" s="2"/>
    </row>
    <row r="49" spans="1:8" ht="15.75">
      <c r="A49" s="11"/>
      <c r="B49" s="15"/>
      <c r="G49" s="16" t="s">
        <v>128</v>
      </c>
      <c r="H49" s="2"/>
    </row>
    <row r="50" spans="7:8" ht="15">
      <c r="G50" s="121" t="s">
        <v>127</v>
      </c>
      <c r="H50" s="121" t="s">
        <v>61</v>
      </c>
    </row>
    <row r="51" spans="7:8" ht="15">
      <c r="G51" s="10" t="s">
        <v>9</v>
      </c>
      <c r="H51" s="10" t="s">
        <v>9</v>
      </c>
    </row>
    <row r="53" spans="2:8" ht="15">
      <c r="B53" s="13" t="s">
        <v>10</v>
      </c>
      <c r="C53" s="13" t="s">
        <v>32</v>
      </c>
      <c r="D53" t="s">
        <v>206</v>
      </c>
      <c r="G53" s="10">
        <v>132</v>
      </c>
      <c r="H53" s="80">
        <v>1800</v>
      </c>
    </row>
    <row r="54" spans="2:8" ht="15">
      <c r="B54" s="13"/>
      <c r="C54" s="13" t="s">
        <v>35</v>
      </c>
      <c r="D54" t="s">
        <v>181</v>
      </c>
      <c r="G54" s="133" t="s">
        <v>8</v>
      </c>
      <c r="H54" s="133" t="s">
        <v>8</v>
      </c>
    </row>
    <row r="55" spans="2:8" ht="15.75" thickBot="1">
      <c r="B55" s="13"/>
      <c r="C55" s="13" t="s">
        <v>40</v>
      </c>
      <c r="D55" t="s">
        <v>139</v>
      </c>
      <c r="G55" s="139" t="s">
        <v>8</v>
      </c>
      <c r="H55" s="139" t="s">
        <v>8</v>
      </c>
    </row>
    <row r="56" spans="2:8" ht="15.75" thickTop="1">
      <c r="B56" s="13"/>
      <c r="G56" s="10"/>
      <c r="H56" s="133"/>
    </row>
    <row r="57" spans="2:8" ht="15">
      <c r="B57" s="13" t="s">
        <v>12</v>
      </c>
      <c r="C57" t="s">
        <v>138</v>
      </c>
      <c r="G57" s="10"/>
      <c r="H57" s="10"/>
    </row>
    <row r="58" spans="3:8" ht="15">
      <c r="C58" s="13" t="s">
        <v>32</v>
      </c>
      <c r="D58" t="s">
        <v>67</v>
      </c>
      <c r="G58" s="10">
        <v>5077</v>
      </c>
      <c r="H58" s="80">
        <v>4945</v>
      </c>
    </row>
    <row r="59" spans="3:8" ht="15">
      <c r="C59" s="13" t="s">
        <v>35</v>
      </c>
      <c r="D59" t="s">
        <v>137</v>
      </c>
      <c r="G59" s="10">
        <v>5077</v>
      </c>
      <c r="H59" s="80">
        <v>4945</v>
      </c>
    </row>
    <row r="60" spans="3:8" ht="15.75" thickBot="1">
      <c r="C60" s="13" t="s">
        <v>40</v>
      </c>
      <c r="D60" t="s">
        <v>68</v>
      </c>
      <c r="G60" s="137">
        <v>5989</v>
      </c>
      <c r="H60" s="138">
        <v>3817</v>
      </c>
    </row>
    <row r="61" ht="15.75" thickTop="1"/>
    <row r="62" spans="1:2" ht="15.75">
      <c r="A62" s="11">
        <v>8</v>
      </c>
      <c r="B62" s="15" t="s">
        <v>69</v>
      </c>
    </row>
    <row r="63" spans="2:8" s="81" customFormat="1" ht="33.75" customHeight="1">
      <c r="B63" s="81" t="s">
        <v>32</v>
      </c>
      <c r="C63" s="210" t="s">
        <v>200</v>
      </c>
      <c r="D63" s="210"/>
      <c r="E63" s="210"/>
      <c r="F63" s="210"/>
      <c r="G63" s="210"/>
      <c r="H63" s="210"/>
    </row>
    <row r="64" spans="1:8" ht="93" customHeight="1">
      <c r="A64"/>
      <c r="C64" s="81" t="s">
        <v>10</v>
      </c>
      <c r="D64" s="210" t="s">
        <v>201</v>
      </c>
      <c r="E64" s="210"/>
      <c r="F64" s="210"/>
      <c r="G64" s="210"/>
      <c r="H64" s="210"/>
    </row>
    <row r="65" spans="1:8" ht="62.25" customHeight="1">
      <c r="A65"/>
      <c r="C65" s="81" t="s">
        <v>12</v>
      </c>
      <c r="D65" s="210" t="s">
        <v>211</v>
      </c>
      <c r="E65" s="210"/>
      <c r="F65" s="210"/>
      <c r="G65" s="210"/>
      <c r="H65" s="210"/>
    </row>
    <row r="66" spans="1:8" ht="15">
      <c r="A66"/>
      <c r="F66"/>
      <c r="G66"/>
      <c r="H66"/>
    </row>
    <row r="67" spans="1:8" ht="62.25" customHeight="1">
      <c r="A67"/>
      <c r="B67" s="81" t="s">
        <v>35</v>
      </c>
      <c r="C67" s="211" t="s">
        <v>210</v>
      </c>
      <c r="D67" s="212"/>
      <c r="E67" s="212"/>
      <c r="F67" s="212"/>
      <c r="G67" s="212"/>
      <c r="H67" s="212"/>
    </row>
    <row r="68" spans="1:8" ht="15">
      <c r="A68"/>
      <c r="F68"/>
      <c r="G68"/>
      <c r="H68"/>
    </row>
    <row r="69" spans="1:2" ht="15.75">
      <c r="A69" s="11">
        <v>9</v>
      </c>
      <c r="B69" s="15" t="s">
        <v>122</v>
      </c>
    </row>
    <row r="70" spans="2:8" ht="48" customHeight="1">
      <c r="B70" s="211" t="s">
        <v>221</v>
      </c>
      <c r="C70" s="212"/>
      <c r="D70" s="212"/>
      <c r="E70" s="212"/>
      <c r="F70" s="212"/>
      <c r="G70" s="212"/>
      <c r="H70" s="212"/>
    </row>
    <row r="71" spans="2:8" ht="15">
      <c r="B71" s="18"/>
      <c r="C71" s="18"/>
      <c r="D71" s="18"/>
      <c r="E71" s="18"/>
      <c r="F71" s="19"/>
      <c r="G71" s="19"/>
      <c r="H71" s="19"/>
    </row>
    <row r="72" spans="1:2" ht="15.75">
      <c r="A72" s="11">
        <v>10</v>
      </c>
      <c r="B72" s="15" t="s">
        <v>70</v>
      </c>
    </row>
    <row r="73" spans="1:8" s="124" customFormat="1" ht="15">
      <c r="A73" s="123"/>
      <c r="B73" s="118"/>
      <c r="F73" s="125"/>
      <c r="G73" s="125"/>
      <c r="H73" s="125"/>
    </row>
    <row r="74" spans="1:8" s="124" customFormat="1" ht="29.25" customHeight="1">
      <c r="A74" s="123"/>
      <c r="B74" s="214" t="s">
        <v>182</v>
      </c>
      <c r="C74" s="215"/>
      <c r="D74" s="215"/>
      <c r="E74" s="215"/>
      <c r="F74" s="215"/>
      <c r="G74" s="215"/>
      <c r="H74" s="215"/>
    </row>
    <row r="75" spans="1:8" s="124" customFormat="1" ht="15">
      <c r="A75" s="123"/>
      <c r="B75" s="118"/>
      <c r="F75" s="125"/>
      <c r="G75" s="125"/>
      <c r="H75" s="125"/>
    </row>
    <row r="76" spans="1:2" ht="15.75">
      <c r="A76" s="11">
        <v>11</v>
      </c>
      <c r="B76" s="15" t="s">
        <v>71</v>
      </c>
    </row>
    <row r="78" spans="2:8" ht="30.75" customHeight="1">
      <c r="B78" s="210" t="s">
        <v>177</v>
      </c>
      <c r="C78" s="210"/>
      <c r="D78" s="210"/>
      <c r="E78" s="210"/>
      <c r="F78" s="210"/>
      <c r="G78" s="210"/>
      <c r="H78" s="210"/>
    </row>
    <row r="79" spans="2:8" ht="15.75" customHeight="1">
      <c r="B79" s="117"/>
      <c r="C79" s="117"/>
      <c r="D79" s="117"/>
      <c r="E79" s="117"/>
      <c r="F79" s="117"/>
      <c r="G79" s="117"/>
      <c r="H79" s="117"/>
    </row>
    <row r="80" spans="2:8" ht="94.5" customHeight="1">
      <c r="B80" s="81" t="s">
        <v>10</v>
      </c>
      <c r="C80" s="210" t="s">
        <v>140</v>
      </c>
      <c r="D80" s="215"/>
      <c r="E80" s="215"/>
      <c r="F80" s="215"/>
      <c r="G80" s="215"/>
      <c r="H80" s="215"/>
    </row>
    <row r="81" spans="2:8" ht="29.25" customHeight="1">
      <c r="B81" s="81" t="s">
        <v>12</v>
      </c>
      <c r="C81" s="210" t="s">
        <v>141</v>
      </c>
      <c r="D81" s="210"/>
      <c r="E81" s="210"/>
      <c r="F81" s="210"/>
      <c r="G81" s="210"/>
      <c r="H81" s="210"/>
    </row>
    <row r="82" spans="2:8" ht="31.5" customHeight="1">
      <c r="B82" s="81" t="s">
        <v>14</v>
      </c>
      <c r="C82" s="210" t="s">
        <v>212</v>
      </c>
      <c r="D82" s="210"/>
      <c r="E82" s="210"/>
      <c r="F82" s="210"/>
      <c r="G82" s="210"/>
      <c r="H82" s="210"/>
    </row>
    <row r="83" spans="2:8" ht="30" customHeight="1">
      <c r="B83" s="81" t="s">
        <v>19</v>
      </c>
      <c r="C83" s="210" t="s">
        <v>184</v>
      </c>
      <c r="D83" s="210"/>
      <c r="E83" s="210"/>
      <c r="F83" s="210"/>
      <c r="G83" s="210"/>
      <c r="H83" s="210"/>
    </row>
    <row r="84" spans="2:3" ht="15">
      <c r="B84" t="s">
        <v>21</v>
      </c>
      <c r="C84" t="s">
        <v>185</v>
      </c>
    </row>
    <row r="85" spans="2:8" ht="46.5" customHeight="1">
      <c r="B85" s="81" t="s">
        <v>24</v>
      </c>
      <c r="C85" s="210" t="s">
        <v>183</v>
      </c>
      <c r="D85" s="210"/>
      <c r="E85" s="210"/>
      <c r="F85" s="210"/>
      <c r="G85" s="210"/>
      <c r="H85" s="210"/>
    </row>
    <row r="87" spans="1:8" ht="15.75">
      <c r="A87" s="8">
        <v>12</v>
      </c>
      <c r="B87" s="20" t="s">
        <v>72</v>
      </c>
      <c r="G87" s="75" t="s">
        <v>102</v>
      </c>
      <c r="H87" s="75" t="s">
        <v>102</v>
      </c>
    </row>
    <row r="88" spans="7:8" ht="15">
      <c r="G88" s="22">
        <v>36616</v>
      </c>
      <c r="H88" s="22">
        <v>36250</v>
      </c>
    </row>
    <row r="89" spans="7:8" ht="15">
      <c r="G89" s="10" t="s">
        <v>9</v>
      </c>
      <c r="H89" s="10" t="s">
        <v>9</v>
      </c>
    </row>
    <row r="90" ht="15">
      <c r="B90" t="s">
        <v>73</v>
      </c>
    </row>
    <row r="91" spans="2:3" ht="15">
      <c r="B91" s="47" t="s">
        <v>10</v>
      </c>
      <c r="C91" s="42" t="s">
        <v>192</v>
      </c>
    </row>
    <row r="92" spans="2:8" ht="15">
      <c r="B92" s="47"/>
      <c r="C92" s="46" t="s">
        <v>222</v>
      </c>
      <c r="G92" s="202">
        <v>0</v>
      </c>
      <c r="H92" s="203">
        <v>19475</v>
      </c>
    </row>
    <row r="93" spans="2:8" ht="15">
      <c r="B93" s="13"/>
      <c r="C93" s="13" t="s">
        <v>74</v>
      </c>
      <c r="G93" s="32">
        <v>1132</v>
      </c>
      <c r="H93" s="32">
        <v>1227</v>
      </c>
    </row>
    <row r="94" spans="3:8" ht="15">
      <c r="C94" t="s">
        <v>75</v>
      </c>
      <c r="G94" s="32">
        <v>2010</v>
      </c>
      <c r="H94" s="32">
        <v>38534</v>
      </c>
    </row>
    <row r="95" spans="3:8" ht="15">
      <c r="C95" s="13" t="s">
        <v>76</v>
      </c>
      <c r="G95" s="32">
        <v>7783</v>
      </c>
      <c r="H95" s="32">
        <v>17852</v>
      </c>
    </row>
    <row r="96" spans="3:8" ht="15">
      <c r="C96" s="13" t="s">
        <v>77</v>
      </c>
      <c r="G96" s="32">
        <v>0</v>
      </c>
      <c r="H96" s="32">
        <v>1445</v>
      </c>
    </row>
    <row r="97" spans="3:8" ht="15">
      <c r="C97" s="13" t="s">
        <v>78</v>
      </c>
      <c r="G97" s="32">
        <v>0</v>
      </c>
      <c r="H97" s="134">
        <v>0</v>
      </c>
    </row>
    <row r="98" spans="3:8" ht="15">
      <c r="C98" t="s">
        <v>79</v>
      </c>
      <c r="G98" s="44">
        <v>0</v>
      </c>
      <c r="H98" s="44">
        <v>2155</v>
      </c>
    </row>
    <row r="99" spans="7:8" ht="15">
      <c r="G99" s="43">
        <f>SUM(G92:G98)</f>
        <v>10925</v>
      </c>
      <c r="H99" s="43">
        <f>SUM(H92:H98)</f>
        <v>80688</v>
      </c>
    </row>
    <row r="100" spans="3:8" ht="15">
      <c r="C100" s="42" t="s">
        <v>207</v>
      </c>
      <c r="G100" s="43"/>
      <c r="H100" s="43"/>
    </row>
    <row r="101" spans="2:8" ht="15">
      <c r="B101" s="13"/>
      <c r="C101" t="s">
        <v>168</v>
      </c>
      <c r="G101" s="39">
        <f>17554+600</f>
        <v>18154</v>
      </c>
      <c r="H101" s="39">
        <v>2768</v>
      </c>
    </row>
    <row r="102" spans="2:8" ht="15">
      <c r="B102" s="13"/>
      <c r="G102" s="39"/>
      <c r="H102" s="39"/>
    </row>
    <row r="103" spans="2:8" ht="15.75" thickBot="1">
      <c r="B103" s="13"/>
      <c r="G103" s="40">
        <f>G99+G101</f>
        <v>29079</v>
      </c>
      <c r="H103" s="40">
        <f>H99+H101</f>
        <v>83456</v>
      </c>
    </row>
    <row r="104" spans="7:8" ht="15.75" thickTop="1">
      <c r="G104" s="38"/>
      <c r="H104" s="38"/>
    </row>
    <row r="105" spans="2:8" ht="30.75" customHeight="1">
      <c r="B105" s="45" t="s">
        <v>12</v>
      </c>
      <c r="C105" s="211" t="s">
        <v>118</v>
      </c>
      <c r="D105" s="213"/>
      <c r="E105" s="213"/>
      <c r="G105" s="32">
        <v>1822</v>
      </c>
      <c r="H105" s="32">
        <v>3356</v>
      </c>
    </row>
    <row r="106" spans="4:8" ht="15">
      <c r="D106" s="13"/>
      <c r="G106" s="32"/>
      <c r="H106" s="32"/>
    </row>
    <row r="107" spans="3:8" ht="33" customHeight="1">
      <c r="C107" s="213" t="s">
        <v>80</v>
      </c>
      <c r="D107" s="213"/>
      <c r="E107" s="213"/>
      <c r="G107" s="32">
        <v>-1044</v>
      </c>
      <c r="H107" s="32">
        <v>-2390</v>
      </c>
    </row>
    <row r="108" spans="2:8" ht="15">
      <c r="B108" s="9"/>
      <c r="C108" s="9"/>
      <c r="D108" s="9"/>
      <c r="G108" s="32"/>
      <c r="H108" s="32"/>
    </row>
    <row r="109" spans="3:8" ht="15">
      <c r="C109" t="s">
        <v>81</v>
      </c>
      <c r="G109" s="31">
        <f>G105+G107</f>
        <v>778</v>
      </c>
      <c r="H109" s="31">
        <f>H105+H107</f>
        <v>966</v>
      </c>
    </row>
    <row r="110" spans="7:8" ht="15.75" thickTop="1">
      <c r="G110" s="38"/>
      <c r="H110" s="38"/>
    </row>
    <row r="111" spans="2:8" ht="15.75" thickBot="1">
      <c r="B111" s="46" t="s">
        <v>14</v>
      </c>
      <c r="C111" t="s">
        <v>103</v>
      </c>
      <c r="G111" s="181" t="s">
        <v>82</v>
      </c>
      <c r="H111" s="181">
        <v>5130</v>
      </c>
    </row>
    <row r="112" ht="15.75" thickTop="1"/>
    <row r="113" spans="1:2" ht="15.75">
      <c r="A113" s="11">
        <v>13</v>
      </c>
      <c r="B113" s="15" t="s">
        <v>83</v>
      </c>
    </row>
    <row r="114" ht="15">
      <c r="B114" t="s">
        <v>208</v>
      </c>
    </row>
    <row r="115" ht="15">
      <c r="H115" s="17"/>
    </row>
    <row r="116" ht="15">
      <c r="H116" s="10" t="s">
        <v>9</v>
      </c>
    </row>
    <row r="117" spans="2:8" ht="15">
      <c r="B117" t="s">
        <v>142</v>
      </c>
      <c r="H117" s="10"/>
    </row>
    <row r="118" spans="3:8" ht="15.75" thickBot="1">
      <c r="C118" s="46" t="s">
        <v>152</v>
      </c>
      <c r="H118" s="23">
        <v>14377</v>
      </c>
    </row>
    <row r="119" spans="7:8" ht="15.75" thickTop="1">
      <c r="G119" s="76"/>
      <c r="H119" s="14"/>
    </row>
    <row r="120" spans="1:2" ht="15.75">
      <c r="A120" s="11">
        <v>14</v>
      </c>
      <c r="B120" s="15" t="s">
        <v>84</v>
      </c>
    </row>
    <row r="121" spans="2:8" ht="31.5" customHeight="1">
      <c r="B121" s="211" t="s">
        <v>117</v>
      </c>
      <c r="C121" s="212"/>
      <c r="D121" s="212"/>
      <c r="E121" s="212"/>
      <c r="F121" s="212"/>
      <c r="G121" s="212"/>
      <c r="H121" s="212"/>
    </row>
    <row r="122" spans="2:8" ht="15">
      <c r="B122" s="50"/>
      <c r="C122" s="7"/>
      <c r="D122" s="7"/>
      <c r="E122" s="7"/>
      <c r="F122" s="7"/>
      <c r="G122" s="7"/>
      <c r="H122" s="7"/>
    </row>
    <row r="123" spans="1:2" ht="15.75">
      <c r="A123" s="11">
        <v>15</v>
      </c>
      <c r="B123" s="15" t="s">
        <v>85</v>
      </c>
    </row>
    <row r="124" spans="2:8" ht="78.75" customHeight="1">
      <c r="B124" s="211" t="s">
        <v>220</v>
      </c>
      <c r="C124" s="212"/>
      <c r="D124" s="212"/>
      <c r="E124" s="212"/>
      <c r="F124" s="212"/>
      <c r="G124" s="212"/>
      <c r="H124" s="212"/>
    </row>
    <row r="125" spans="2:8" ht="15.75" customHeight="1">
      <c r="B125" s="50"/>
      <c r="C125" s="49"/>
      <c r="D125" s="49"/>
      <c r="E125" s="49"/>
      <c r="F125" s="49"/>
      <c r="G125" s="49"/>
      <c r="H125" s="49"/>
    </row>
    <row r="126" spans="1:2" ht="15.75">
      <c r="A126" s="11">
        <v>16</v>
      </c>
      <c r="B126" s="15" t="s">
        <v>153</v>
      </c>
    </row>
    <row r="127" spans="2:8" ht="30">
      <c r="B127" s="45"/>
      <c r="F127" s="10" t="s">
        <v>11</v>
      </c>
      <c r="G127" s="21" t="s">
        <v>86</v>
      </c>
      <c r="H127" s="21" t="s">
        <v>87</v>
      </c>
    </row>
    <row r="128" spans="6:8" ht="15">
      <c r="F128" s="10" t="s">
        <v>9</v>
      </c>
      <c r="G128" s="10" t="s">
        <v>9</v>
      </c>
      <c r="H128" s="10" t="s">
        <v>9</v>
      </c>
    </row>
    <row r="129" spans="1:8" ht="15">
      <c r="A129" s="180" t="s">
        <v>10</v>
      </c>
      <c r="B129" s="42" t="s">
        <v>154</v>
      </c>
      <c r="F129" s="10"/>
      <c r="G129" s="10"/>
      <c r="H129" s="10"/>
    </row>
    <row r="130" spans="6:8" ht="15">
      <c r="F130" s="23"/>
      <c r="G130" s="23"/>
      <c r="H130" s="23"/>
    </row>
    <row r="131" spans="2:8" ht="15">
      <c r="B131" t="s">
        <v>198</v>
      </c>
      <c r="F131" s="191"/>
      <c r="G131" s="191"/>
      <c r="H131" s="191"/>
    </row>
    <row r="132" spans="6:8" ht="15">
      <c r="F132" s="191"/>
      <c r="G132" s="191"/>
      <c r="H132" s="191"/>
    </row>
    <row r="133" spans="2:8" ht="15">
      <c r="B133" t="s">
        <v>146</v>
      </c>
      <c r="F133" s="39">
        <v>112775</v>
      </c>
      <c r="G133" s="39">
        <v>17614</v>
      </c>
      <c r="H133" s="39">
        <v>137085</v>
      </c>
    </row>
    <row r="134" spans="2:8" ht="15">
      <c r="B134" t="s">
        <v>213</v>
      </c>
      <c r="F134" s="39">
        <v>21330</v>
      </c>
      <c r="G134" s="39">
        <v>13582</v>
      </c>
      <c r="H134" s="39">
        <v>51158</v>
      </c>
    </row>
    <row r="135" spans="6:8" ht="15">
      <c r="F135" s="192">
        <f>SUM(F133:F134)</f>
        <v>134105</v>
      </c>
      <c r="G135" s="192">
        <f>SUM(G133:G134)</f>
        <v>31196</v>
      </c>
      <c r="H135" s="192">
        <f>SUM(H133:H134)</f>
        <v>188243</v>
      </c>
    </row>
    <row r="136" spans="2:8" ht="15">
      <c r="B136" t="s">
        <v>143</v>
      </c>
      <c r="F136" s="39">
        <v>-3257</v>
      </c>
      <c r="G136" s="39">
        <v>0</v>
      </c>
      <c r="H136" s="39">
        <v>0</v>
      </c>
    </row>
    <row r="137" spans="6:8" ht="15.75" thickBot="1">
      <c r="F137" s="192">
        <f>SUM(F135:F136)</f>
        <v>130848</v>
      </c>
      <c r="G137" s="192">
        <f>SUM(G135:G136)</f>
        <v>31196</v>
      </c>
      <c r="H137" s="192">
        <f>SUM(H135:H136)</f>
        <v>188243</v>
      </c>
    </row>
    <row r="138" spans="6:8" ht="15.75" thickTop="1">
      <c r="F138" s="193"/>
      <c r="G138" s="193"/>
      <c r="H138" s="193"/>
    </row>
    <row r="139" spans="2:8" ht="15">
      <c r="B139" s="119" t="s">
        <v>144</v>
      </c>
      <c r="F139" s="191"/>
      <c r="G139" s="191"/>
      <c r="H139" s="191"/>
    </row>
    <row r="140" spans="2:8" ht="15">
      <c r="B140" s="119"/>
      <c r="F140" s="191"/>
      <c r="G140" s="191"/>
      <c r="H140" s="191"/>
    </row>
    <row r="141" spans="2:8" ht="15">
      <c r="B141" t="s">
        <v>146</v>
      </c>
      <c r="F141" s="39">
        <v>119278</v>
      </c>
      <c r="G141" s="39">
        <v>14802</v>
      </c>
      <c r="H141" s="39">
        <v>130770</v>
      </c>
    </row>
    <row r="142" spans="2:8" ht="15">
      <c r="B142" t="s">
        <v>145</v>
      </c>
      <c r="F142" s="39">
        <v>25431</v>
      </c>
      <c r="G142" s="39">
        <v>-22626</v>
      </c>
      <c r="H142" s="39">
        <v>54007</v>
      </c>
    </row>
    <row r="143" spans="6:8" ht="15">
      <c r="F143" s="192">
        <f>SUM(F141:F142)</f>
        <v>144709</v>
      </c>
      <c r="G143" s="192">
        <f>SUM(G141:G142)</f>
        <v>-7824</v>
      </c>
      <c r="H143" s="192">
        <f>SUM(H141:H142)</f>
        <v>184777</v>
      </c>
    </row>
    <row r="144" spans="2:8" ht="15">
      <c r="B144" t="s">
        <v>143</v>
      </c>
      <c r="F144" s="39">
        <v>-2379</v>
      </c>
      <c r="G144" s="39">
        <v>0</v>
      </c>
      <c r="H144" s="39">
        <v>0</v>
      </c>
    </row>
    <row r="145" spans="6:8" ht="15.75" thickBot="1">
      <c r="F145" s="192">
        <f>SUM(F143:F144)</f>
        <v>142330</v>
      </c>
      <c r="G145" s="192">
        <f>SUM(G143:G144)</f>
        <v>-7824</v>
      </c>
      <c r="H145" s="192">
        <f>SUM(H143:H144)</f>
        <v>184777</v>
      </c>
    </row>
    <row r="146" spans="6:8" ht="15.75" thickTop="1">
      <c r="F146" s="14"/>
      <c r="G146" s="14"/>
      <c r="H146" s="14"/>
    </row>
    <row r="147" spans="2:8" ht="30.75" customHeight="1">
      <c r="B147" s="82" t="s">
        <v>214</v>
      </c>
      <c r="C147" s="215" t="s">
        <v>215</v>
      </c>
      <c r="D147" s="215"/>
      <c r="E147" s="215"/>
      <c r="F147" s="215"/>
      <c r="G147" s="215"/>
      <c r="H147" s="215"/>
    </row>
    <row r="148" spans="6:8" ht="15">
      <c r="F148" s="76"/>
      <c r="G148" s="76"/>
      <c r="H148" s="76"/>
    </row>
    <row r="149" spans="2:8" ht="30">
      <c r="B149" s="45"/>
      <c r="F149" s="10" t="s">
        <v>11</v>
      </c>
      <c r="G149" s="21" t="s">
        <v>86</v>
      </c>
      <c r="H149" s="21" t="s">
        <v>87</v>
      </c>
    </row>
    <row r="150" spans="6:8" ht="15">
      <c r="F150" s="10" t="s">
        <v>9</v>
      </c>
      <c r="G150" s="10" t="s">
        <v>9</v>
      </c>
      <c r="H150" s="10" t="s">
        <v>9</v>
      </c>
    </row>
    <row r="151" spans="1:8" ht="15">
      <c r="A151" s="180" t="s">
        <v>12</v>
      </c>
      <c r="B151" s="42" t="s">
        <v>157</v>
      </c>
      <c r="F151" s="10"/>
      <c r="G151" s="10"/>
      <c r="H151" s="10"/>
    </row>
    <row r="152" spans="6:8" ht="15">
      <c r="F152" s="10"/>
      <c r="G152" s="10"/>
      <c r="H152" s="10"/>
    </row>
    <row r="153" spans="2:8" ht="15">
      <c r="B153" t="s">
        <v>198</v>
      </c>
      <c r="F153" s="32"/>
      <c r="G153" s="32"/>
      <c r="H153" s="32"/>
    </row>
    <row r="154" spans="6:8" ht="15">
      <c r="F154" s="32"/>
      <c r="G154" s="32"/>
      <c r="H154" s="32"/>
    </row>
    <row r="155" spans="2:8" ht="15">
      <c r="B155" t="s">
        <v>155</v>
      </c>
      <c r="F155" s="194">
        <v>134105</v>
      </c>
      <c r="G155" s="194">
        <v>31196</v>
      </c>
      <c r="H155" s="194">
        <v>188243</v>
      </c>
    </row>
    <row r="156" spans="2:8" ht="15">
      <c r="B156" t="s">
        <v>156</v>
      </c>
      <c r="F156" s="194">
        <v>0</v>
      </c>
      <c r="G156" s="194">
        <v>0</v>
      </c>
      <c r="H156" s="194">
        <v>0</v>
      </c>
    </row>
    <row r="157" spans="6:8" ht="15">
      <c r="F157" s="195">
        <f>SUM(F155:F156)</f>
        <v>134105</v>
      </c>
      <c r="G157" s="195">
        <f>SUM(G155:G156)</f>
        <v>31196</v>
      </c>
      <c r="H157" s="195">
        <f>SUM(H155:H156)</f>
        <v>188243</v>
      </c>
    </row>
    <row r="158" spans="2:8" ht="15">
      <c r="B158" t="s">
        <v>143</v>
      </c>
      <c r="F158" s="194">
        <v>-3257</v>
      </c>
      <c r="G158" s="194">
        <v>0</v>
      </c>
      <c r="H158" s="194">
        <v>0</v>
      </c>
    </row>
    <row r="159" spans="6:8" ht="15.75" thickBot="1">
      <c r="F159" s="195">
        <f>SUM(F157:F158)</f>
        <v>130848</v>
      </c>
      <c r="G159" s="195">
        <f>SUM(G157:G158)</f>
        <v>31196</v>
      </c>
      <c r="H159" s="195">
        <f>SUM(H157:H158)</f>
        <v>188243</v>
      </c>
    </row>
    <row r="160" spans="6:8" ht="15.75" thickTop="1">
      <c r="F160" s="196"/>
      <c r="G160" s="196"/>
      <c r="H160" s="196"/>
    </row>
    <row r="161" spans="2:8" ht="15">
      <c r="B161" s="119" t="s">
        <v>144</v>
      </c>
      <c r="F161" s="197"/>
      <c r="G161" s="197"/>
      <c r="H161" s="197"/>
    </row>
    <row r="162" spans="2:8" ht="15">
      <c r="B162" s="119"/>
      <c r="F162" s="197"/>
      <c r="G162" s="197"/>
      <c r="H162" s="197"/>
    </row>
    <row r="163" spans="2:8" ht="15">
      <c r="B163" t="s">
        <v>155</v>
      </c>
      <c r="F163" s="194">
        <v>144326</v>
      </c>
      <c r="G163" s="194">
        <v>-4997</v>
      </c>
      <c r="H163" s="194">
        <v>182972</v>
      </c>
    </row>
    <row r="164" spans="2:8" ht="15">
      <c r="B164" t="s">
        <v>156</v>
      </c>
      <c r="F164" s="194">
        <v>383</v>
      </c>
      <c r="G164" s="194">
        <v>-2827</v>
      </c>
      <c r="H164" s="194">
        <v>1805</v>
      </c>
    </row>
    <row r="165" spans="6:8" ht="15">
      <c r="F165" s="195">
        <f>SUM(F163:F164)</f>
        <v>144709</v>
      </c>
      <c r="G165" s="195">
        <f>SUM(G163:G164)</f>
        <v>-7824</v>
      </c>
      <c r="H165" s="195">
        <f>SUM(H163:H164)</f>
        <v>184777</v>
      </c>
    </row>
    <row r="166" spans="2:8" ht="15">
      <c r="B166" t="s">
        <v>143</v>
      </c>
      <c r="F166" s="194">
        <v>-2379</v>
      </c>
      <c r="G166" s="194">
        <v>0</v>
      </c>
      <c r="H166" s="194">
        <v>0</v>
      </c>
    </row>
    <row r="167" spans="6:8" ht="15.75" thickBot="1">
      <c r="F167" s="198">
        <f>SUM(F165:F166)</f>
        <v>142330</v>
      </c>
      <c r="G167" s="198">
        <f>SUM(G165:G166)</f>
        <v>-7824</v>
      </c>
      <c r="H167" s="198">
        <f>SUM(H165:H166)</f>
        <v>184777</v>
      </c>
    </row>
    <row r="168" spans="6:8" ht="15.75" thickTop="1">
      <c r="F168" s="43"/>
      <c r="G168" s="43"/>
      <c r="H168" s="43"/>
    </row>
    <row r="169" spans="1:2" ht="15.75">
      <c r="A169" s="11">
        <v>17</v>
      </c>
      <c r="B169" s="15" t="s">
        <v>88</v>
      </c>
    </row>
    <row r="170" spans="2:8" ht="15" customHeight="1">
      <c r="B170" s="45"/>
      <c r="C170" s="81"/>
      <c r="D170" s="81"/>
      <c r="E170" s="81"/>
      <c r="F170" s="81"/>
      <c r="G170" s="81"/>
      <c r="H170" s="81"/>
    </row>
    <row r="171" spans="2:8" ht="15" customHeight="1">
      <c r="B171" s="45"/>
      <c r="C171" s="81"/>
      <c r="D171" s="81"/>
      <c r="E171" s="81"/>
      <c r="F171" s="81"/>
      <c r="G171" s="216" t="s">
        <v>115</v>
      </c>
      <c r="H171" s="219" t="s">
        <v>119</v>
      </c>
    </row>
    <row r="172" spans="2:8" ht="15" customHeight="1">
      <c r="B172" s="45"/>
      <c r="C172" s="81"/>
      <c r="D172" s="81"/>
      <c r="E172" s="81"/>
      <c r="F172" s="81"/>
      <c r="G172" s="216"/>
      <c r="H172" s="219"/>
    </row>
    <row r="173" spans="2:8" ht="15" customHeight="1">
      <c r="B173" s="45"/>
      <c r="C173" s="81"/>
      <c r="D173" s="81"/>
      <c r="E173" s="81"/>
      <c r="F173" s="81"/>
      <c r="G173" s="83">
        <v>36616</v>
      </c>
      <c r="H173" s="83">
        <v>36525</v>
      </c>
    </row>
    <row r="174" spans="2:8" ht="15" customHeight="1">
      <c r="B174" s="45"/>
      <c r="C174" s="81"/>
      <c r="D174" s="81"/>
      <c r="E174" s="81"/>
      <c r="F174" s="81"/>
      <c r="G174" s="82" t="s">
        <v>9</v>
      </c>
      <c r="H174" s="82" t="s">
        <v>9</v>
      </c>
    </row>
    <row r="175" spans="2:8" ht="15" customHeight="1">
      <c r="B175" s="45"/>
      <c r="C175" s="81"/>
      <c r="D175" s="81"/>
      <c r="E175" s="81"/>
      <c r="F175" s="81"/>
      <c r="G175" s="81"/>
      <c r="H175" s="81"/>
    </row>
    <row r="176" spans="2:8" ht="15" customHeight="1" thickBot="1">
      <c r="B176" s="45" t="s">
        <v>86</v>
      </c>
      <c r="C176" s="81"/>
      <c r="D176" s="81"/>
      <c r="E176" s="81"/>
      <c r="F176" s="81"/>
      <c r="G176" s="113">
        <v>20446</v>
      </c>
      <c r="H176" s="113">
        <v>-1678</v>
      </c>
    </row>
    <row r="177" spans="2:8" ht="15" customHeight="1" thickTop="1">
      <c r="B177" s="45"/>
      <c r="C177" s="81"/>
      <c r="D177" s="81"/>
      <c r="E177" s="81"/>
      <c r="F177" s="81"/>
      <c r="G177" s="81"/>
      <c r="H177" s="81"/>
    </row>
    <row r="178" spans="2:8" ht="61.5" customHeight="1">
      <c r="B178" s="218" t="s">
        <v>216</v>
      </c>
      <c r="C178" s="212"/>
      <c r="D178" s="212"/>
      <c r="E178" s="212"/>
      <c r="F178" s="212"/>
      <c r="G178" s="212"/>
      <c r="H178" s="212"/>
    </row>
    <row r="179" spans="2:8" ht="15" customHeight="1">
      <c r="B179" s="140"/>
      <c r="C179" s="140"/>
      <c r="D179" s="140"/>
      <c r="E179" s="140"/>
      <c r="F179" s="140"/>
      <c r="G179" s="140"/>
      <c r="H179" s="140"/>
    </row>
    <row r="180" spans="1:2" ht="15.75">
      <c r="A180" s="11">
        <v>18</v>
      </c>
      <c r="B180" s="15" t="s">
        <v>89</v>
      </c>
    </row>
    <row r="181" spans="2:8" ht="15">
      <c r="B181" s="220" t="s">
        <v>217</v>
      </c>
      <c r="C181" s="220"/>
      <c r="D181" s="220"/>
      <c r="E181" s="220"/>
      <c r="F181" s="220"/>
      <c r="G181" s="220"/>
      <c r="H181" s="220"/>
    </row>
    <row r="182" spans="2:8" ht="15">
      <c r="B182" s="220"/>
      <c r="C182" s="220"/>
      <c r="D182" s="220"/>
      <c r="E182" s="220"/>
      <c r="F182" s="220"/>
      <c r="G182" s="220"/>
      <c r="H182" s="220"/>
    </row>
    <row r="183" spans="2:8" ht="15">
      <c r="B183" s="220"/>
      <c r="C183" s="220"/>
      <c r="D183" s="220"/>
      <c r="E183" s="220"/>
      <c r="F183" s="220"/>
      <c r="G183" s="220"/>
      <c r="H183" s="220"/>
    </row>
    <row r="184" spans="2:8" ht="15">
      <c r="B184" s="220"/>
      <c r="C184" s="220"/>
      <c r="D184" s="220"/>
      <c r="E184" s="220"/>
      <c r="F184" s="220"/>
      <c r="G184" s="220"/>
      <c r="H184" s="220"/>
    </row>
    <row r="185" spans="2:8" ht="15">
      <c r="B185" s="220"/>
      <c r="C185" s="220"/>
      <c r="D185" s="220"/>
      <c r="E185" s="220"/>
      <c r="F185" s="220"/>
      <c r="G185" s="220"/>
      <c r="H185" s="220"/>
    </row>
    <row r="186" spans="2:8" ht="62.25" customHeight="1">
      <c r="B186" s="220"/>
      <c r="C186" s="220"/>
      <c r="D186" s="220"/>
      <c r="E186" s="220"/>
      <c r="F186" s="220"/>
      <c r="G186" s="220"/>
      <c r="H186" s="220"/>
    </row>
    <row r="187" spans="2:8" ht="15">
      <c r="B187" s="79"/>
      <c r="C187" s="79"/>
      <c r="D187" s="79"/>
      <c r="E187" s="79"/>
      <c r="F187" s="79"/>
      <c r="G187" s="79"/>
      <c r="H187" s="79"/>
    </row>
    <row r="188" spans="1:2" ht="15.75">
      <c r="A188" s="11">
        <v>19</v>
      </c>
      <c r="B188" s="15" t="s">
        <v>90</v>
      </c>
    </row>
    <row r="189" spans="2:8" ht="63.75" customHeight="1">
      <c r="B189" s="218" t="s">
        <v>203</v>
      </c>
      <c r="C189" s="220"/>
      <c r="D189" s="220"/>
      <c r="E189" s="220"/>
      <c r="F189" s="220"/>
      <c r="G189" s="220"/>
      <c r="H189" s="220"/>
    </row>
    <row r="191" spans="1:2" ht="15.75">
      <c r="A191" s="11">
        <v>20</v>
      </c>
      <c r="B191" s="15" t="s">
        <v>175</v>
      </c>
    </row>
    <row r="192" spans="6:8" ht="15">
      <c r="F192" s="80" t="s">
        <v>91</v>
      </c>
      <c r="G192" s="80" t="s">
        <v>147</v>
      </c>
      <c r="H192" s="80" t="s">
        <v>148</v>
      </c>
    </row>
    <row r="193" spans="1:8" ht="15.75">
      <c r="A193" s="11"/>
      <c r="B193" s="15"/>
      <c r="F193" s="22">
        <v>36616</v>
      </c>
      <c r="G193" s="22">
        <v>36616</v>
      </c>
      <c r="H193" s="22">
        <v>36616</v>
      </c>
    </row>
    <row r="194" spans="1:8" ht="15.75">
      <c r="A194" s="11"/>
      <c r="B194" s="15"/>
      <c r="F194" s="80" t="s">
        <v>9</v>
      </c>
      <c r="G194" s="80" t="s">
        <v>9</v>
      </c>
      <c r="H194" s="80" t="s">
        <v>9</v>
      </c>
    </row>
    <row r="195" spans="1:8" ht="15.75">
      <c r="A195" s="11"/>
      <c r="B195" s="15"/>
      <c r="F195" s="80"/>
      <c r="G195" s="80"/>
      <c r="H195" s="80"/>
    </row>
    <row r="196" spans="2:8" ht="15">
      <c r="B196" s="13" t="s">
        <v>10</v>
      </c>
      <c r="C196" t="s">
        <v>199</v>
      </c>
      <c r="F196" s="80">
        <v>23064</v>
      </c>
      <c r="G196" s="80">
        <v>25709</v>
      </c>
      <c r="H196" s="80">
        <f>G196-F196</f>
        <v>2645</v>
      </c>
    </row>
    <row r="197" spans="6:8" ht="15">
      <c r="F197" s="80"/>
      <c r="G197" s="80"/>
      <c r="H197" s="10"/>
    </row>
    <row r="198" spans="2:8" ht="30.75" customHeight="1">
      <c r="B198" s="201" t="s">
        <v>12</v>
      </c>
      <c r="C198" s="210" t="s">
        <v>218</v>
      </c>
      <c r="D198" s="210"/>
      <c r="E198" s="210"/>
      <c r="F198" s="80">
        <v>16000</v>
      </c>
      <c r="G198" s="80">
        <v>16687</v>
      </c>
      <c r="H198" s="80">
        <f>G198-F198</f>
        <v>687</v>
      </c>
    </row>
    <row r="200" spans="2:8" ht="30.75" customHeight="1">
      <c r="B200" s="210" t="s">
        <v>219</v>
      </c>
      <c r="C200" s="210"/>
      <c r="D200" s="210"/>
      <c r="E200" s="210"/>
      <c r="F200" s="210"/>
      <c r="G200" s="210"/>
      <c r="H200" s="210"/>
    </row>
    <row r="202" spans="1:2" ht="15.75">
      <c r="A202" s="11">
        <v>21</v>
      </c>
      <c r="B202" s="15" t="s">
        <v>92</v>
      </c>
    </row>
    <row r="203" ht="15">
      <c r="B203" t="s">
        <v>149</v>
      </c>
    </row>
    <row r="205" spans="1:2" ht="15.75">
      <c r="A205" s="11">
        <v>22</v>
      </c>
      <c r="B205" s="15" t="s">
        <v>104</v>
      </c>
    </row>
    <row r="206" spans="2:8" ht="30.75" customHeight="1">
      <c r="B206" s="211" t="s">
        <v>158</v>
      </c>
      <c r="C206" s="212"/>
      <c r="D206" s="212"/>
      <c r="E206" s="212"/>
      <c r="F206" s="212"/>
      <c r="G206" s="212"/>
      <c r="H206" s="212"/>
    </row>
    <row r="207" spans="2:8" ht="15">
      <c r="B207" s="1"/>
      <c r="C207" s="1"/>
      <c r="D207" s="1"/>
      <c r="E207" s="1"/>
      <c r="F207" s="2"/>
      <c r="G207" s="2"/>
      <c r="H207" s="2"/>
    </row>
    <row r="208" spans="1:8" ht="15.75">
      <c r="A208" s="5">
        <v>23</v>
      </c>
      <c r="B208" s="122" t="s">
        <v>176</v>
      </c>
      <c r="C208" s="1"/>
      <c r="D208" s="1"/>
      <c r="E208" s="1"/>
      <c r="F208" s="2"/>
      <c r="G208" s="2"/>
      <c r="H208" s="2"/>
    </row>
    <row r="209" spans="1:8" ht="60" customHeight="1">
      <c r="A209" s="135"/>
      <c r="B209" s="217" t="s">
        <v>150</v>
      </c>
      <c r="C209" s="210"/>
      <c r="D209" s="210"/>
      <c r="E209" s="210"/>
      <c r="F209" s="210"/>
      <c r="G209" s="210"/>
      <c r="H209" s="210"/>
    </row>
    <row r="210" spans="1:8" ht="15">
      <c r="A210" s="135"/>
      <c r="B210" s="13"/>
      <c r="C210" s="13"/>
      <c r="D210" s="13"/>
      <c r="E210" s="13"/>
      <c r="F210" s="136"/>
      <c r="G210" s="136"/>
      <c r="H210" s="136"/>
    </row>
    <row r="211" spans="1:8" ht="15">
      <c r="A211" s="135"/>
      <c r="B211" s="13"/>
      <c r="C211" s="13"/>
      <c r="D211" s="13"/>
      <c r="E211" s="13"/>
      <c r="F211" s="136"/>
      <c r="G211" s="136"/>
      <c r="H211" s="136"/>
    </row>
    <row r="212" ht="15">
      <c r="A212" s="11" t="s">
        <v>93</v>
      </c>
    </row>
    <row r="218" ht="15">
      <c r="A218" s="11" t="s">
        <v>94</v>
      </c>
    </row>
    <row r="219" ht="15">
      <c r="A219" s="11" t="s">
        <v>95</v>
      </c>
    </row>
    <row r="221" ht="15">
      <c r="A221" s="11" t="s">
        <v>96</v>
      </c>
    </row>
    <row r="222" ht="15">
      <c r="A222" s="182" t="s">
        <v>186</v>
      </c>
    </row>
  </sheetData>
  <mergeCells count="29">
    <mergeCell ref="B206:H206"/>
    <mergeCell ref="B124:H124"/>
    <mergeCell ref="G171:G172"/>
    <mergeCell ref="B209:H209"/>
    <mergeCell ref="B200:H200"/>
    <mergeCell ref="B178:H178"/>
    <mergeCell ref="H171:H172"/>
    <mergeCell ref="B189:H189"/>
    <mergeCell ref="B181:H186"/>
    <mergeCell ref="C147:H147"/>
    <mergeCell ref="C107:E107"/>
    <mergeCell ref="C63:H63"/>
    <mergeCell ref="D64:H64"/>
    <mergeCell ref="D65:H65"/>
    <mergeCell ref="C67:H67"/>
    <mergeCell ref="C105:E105"/>
    <mergeCell ref="B78:H78"/>
    <mergeCell ref="C80:H80"/>
    <mergeCell ref="C85:H85"/>
    <mergeCell ref="C198:E198"/>
    <mergeCell ref="A3:H3"/>
    <mergeCell ref="B13:H14"/>
    <mergeCell ref="B70:H70"/>
    <mergeCell ref="B46:H46"/>
    <mergeCell ref="C83:H83"/>
    <mergeCell ref="B121:H121"/>
    <mergeCell ref="C81:H81"/>
    <mergeCell ref="B74:H74"/>
    <mergeCell ref="C82:H82"/>
  </mergeCells>
  <printOptions horizontalCentered="1"/>
  <pageMargins left="0.8" right="0.5" top="0.5" bottom="1" header="0.5" footer="0.5"/>
  <pageSetup horizontalDpi="300" verticalDpi="300" orientation="portrait" paperSize="9" scale="60" r:id="rId1"/>
  <rowBreaks count="2" manualBreakCount="2">
    <brk id="112" max="7" man="1"/>
    <brk id="16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Orlando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Corp</dc:creator>
  <cp:keywords/>
  <dc:description/>
  <cp:lastModifiedBy>Foong</cp:lastModifiedBy>
  <cp:lastPrinted>2000-05-29T06:59:05Z</cp:lastPrinted>
  <dcterms:created xsi:type="dcterms:W3CDTF">1999-11-25T08:09:58Z</dcterms:created>
  <cp:category/>
  <cp:version/>
  <cp:contentType/>
  <cp:contentStatus/>
</cp:coreProperties>
</file>